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company-my.sharepoint.com/personal/beverly_horton_corteva_com/Documents/Documents/0.0 SPECIALTIES - T&amp;O/2025-2026 Program/2025-2026 ROLLOUT MATERIALS/"/>
    </mc:Choice>
  </mc:AlternateContent>
  <xr:revisionPtr revIDLastSave="46" documentId="8_{2C8BF607-C2C7-4892-ABE8-3663743F84A8}" xr6:coauthVersionLast="47" xr6:coauthVersionMax="47" xr10:uidLastSave="{46C9DF73-F82C-4D3B-B4A7-4A4A459CADED}"/>
  <bookViews>
    <workbookView xWindow="16354" yWindow="-103" windowWidth="22149" windowHeight="11829" activeTab="1" xr2:uid="{C37DD440-E494-4742-A0A7-50BFB7AE7585}"/>
  </bookViews>
  <sheets>
    <sheet name="TURF CUR CALCULATOR" sheetId="1" r:id="rId1"/>
    <sheet name="ORNAMENTAL CUR CALCULATO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J10" i="2"/>
  <c r="K10" i="2" s="1"/>
  <c r="L10" i="2" s="1"/>
  <c r="J25" i="2"/>
  <c r="K25" i="2" s="1"/>
  <c r="L25" i="2" s="1"/>
  <c r="J24" i="2"/>
  <c r="K24" i="2" s="1"/>
  <c r="L24" i="2" s="1"/>
  <c r="K23" i="2"/>
  <c r="L23" i="2" s="1"/>
  <c r="J22" i="2"/>
  <c r="K22" i="2" s="1"/>
  <c r="L22" i="2" s="1"/>
  <c r="K21" i="2"/>
  <c r="L21" i="2" s="1"/>
  <c r="J20" i="2"/>
  <c r="K20" i="2" s="1"/>
  <c r="L20" i="2" s="1"/>
  <c r="J19" i="2"/>
  <c r="K19" i="2" s="1"/>
  <c r="L19" i="2" s="1"/>
  <c r="J18" i="2"/>
  <c r="K18" i="2" s="1"/>
  <c r="J17" i="2"/>
  <c r="K17" i="2" s="1"/>
  <c r="J16" i="2"/>
  <c r="K16" i="2" s="1"/>
  <c r="L16" i="2" s="1"/>
  <c r="J15" i="2"/>
  <c r="K15" i="2" s="1"/>
  <c r="L15" i="2" s="1"/>
  <c r="J14" i="2"/>
  <c r="K14" i="2" s="1"/>
  <c r="J13" i="2"/>
  <c r="K13" i="2" s="1"/>
  <c r="J12" i="2"/>
  <c r="K12" i="2" s="1"/>
  <c r="K11" i="2"/>
  <c r="L11" i="2" s="1"/>
  <c r="J9" i="2"/>
  <c r="J8" i="2"/>
  <c r="K8" i="2" s="1"/>
  <c r="J7" i="2"/>
  <c r="K7" i="2" s="1"/>
  <c r="L7" i="2" l="1"/>
  <c r="L17" i="2"/>
  <c r="L12" i="2"/>
  <c r="K27" i="2"/>
  <c r="J27" i="2"/>
  <c r="J38" i="1"/>
  <c r="J37" i="1"/>
  <c r="J36" i="1"/>
  <c r="K36" i="1" s="1"/>
  <c r="L36" i="1" s="1"/>
  <c r="J35" i="1"/>
  <c r="K35" i="1" s="1"/>
  <c r="L35" i="1" s="1"/>
  <c r="J28" i="1"/>
  <c r="J29" i="1"/>
  <c r="J30" i="1"/>
  <c r="J31" i="1"/>
  <c r="J32" i="1"/>
  <c r="J33" i="1"/>
  <c r="J27" i="1"/>
  <c r="J25" i="1"/>
  <c r="J22" i="1"/>
  <c r="J21" i="1"/>
  <c r="J16" i="1"/>
  <c r="J13" i="1"/>
  <c r="J12" i="1"/>
  <c r="J20" i="1"/>
  <c r="K20" i="1" s="1"/>
  <c r="J19" i="1"/>
  <c r="K19" i="1" s="1"/>
  <c r="J18" i="1"/>
  <c r="K18" i="1" s="1"/>
  <c r="L18" i="1" s="1"/>
  <c r="L27" i="2" l="1"/>
  <c r="D31" i="2"/>
  <c r="K10" i="1"/>
  <c r="L10" i="1" s="1"/>
  <c r="J9" i="1"/>
  <c r="J8" i="1"/>
  <c r="J7" i="1"/>
  <c r="K38" i="1"/>
  <c r="L38" i="1" s="1"/>
  <c r="K37" i="1"/>
  <c r="L37" i="1" s="1"/>
  <c r="K34" i="1"/>
  <c r="L34" i="1" s="1"/>
  <c r="K33" i="1"/>
  <c r="L33" i="1" s="1"/>
  <c r="K32" i="1"/>
  <c r="L32" i="1" s="1"/>
  <c r="K31" i="1"/>
  <c r="L31" i="1" s="1"/>
  <c r="K30" i="1"/>
  <c r="L30" i="1" s="1"/>
  <c r="K29" i="1"/>
  <c r="L29" i="1" s="1"/>
  <c r="K28" i="1"/>
  <c r="L28" i="1" s="1"/>
  <c r="K27" i="1"/>
  <c r="L27" i="1" s="1"/>
  <c r="K26" i="1"/>
  <c r="L26" i="1" s="1"/>
  <c r="K25" i="1"/>
  <c r="L25" i="1" s="1"/>
  <c r="J24" i="1"/>
  <c r="K24" i="1" s="1"/>
  <c r="L24" i="1" s="1"/>
  <c r="J23" i="1"/>
  <c r="K23" i="1" s="1"/>
  <c r="K22" i="1"/>
  <c r="K21" i="1"/>
  <c r="L21" i="1" s="1"/>
  <c r="J17" i="1"/>
  <c r="K17" i="1" s="1"/>
  <c r="L17" i="1" s="1"/>
  <c r="K16" i="1"/>
  <c r="L16" i="1" s="1"/>
  <c r="J15" i="1"/>
  <c r="K15" i="1" s="1"/>
  <c r="J14" i="1"/>
  <c r="K14" i="1" s="1"/>
  <c r="K13" i="1"/>
  <c r="K12" i="1"/>
  <c r="L12" i="1" s="1"/>
  <c r="K11" i="1"/>
  <c r="L11" i="1" s="1"/>
  <c r="J31" i="2" l="1"/>
  <c r="J34" i="2" s="1"/>
  <c r="J40" i="1"/>
  <c r="D44" i="1" s="1"/>
  <c r="L22" i="1"/>
  <c r="K8" i="1"/>
  <c r="L13" i="1"/>
  <c r="K7" i="1"/>
  <c r="L7" i="1" l="1"/>
  <c r="L40" i="1" s="1"/>
  <c r="J44" i="1" s="1"/>
  <c r="J47" i="1" s="1"/>
  <c r="K40" i="1"/>
</calcChain>
</file>

<file path=xl/sharedStrings.xml><?xml version="1.0" encoding="utf-8"?>
<sst xmlns="http://schemas.openxmlformats.org/spreadsheetml/2006/main" count="268" uniqueCount="63">
  <si>
    <t>CALCULATE YOUR REBATE</t>
  </si>
  <si>
    <t>Participating Products</t>
  </si>
  <si>
    <t>Unit Size</t>
  </si>
  <si>
    <t>Minimum # of Units</t>
  </si>
  <si>
    <t>REBATE
PER UNIT</t>
  </si>
  <si>
    <t>Enter # of Units</t>
  </si>
  <si>
    <t>TOTAL
REBATE</t>
  </si>
  <si>
    <t>FUNGICIDES</t>
  </si>
  <si>
    <t>Portfolio Bonus Tracker</t>
  </si>
  <si>
    <t>Eagle® 20EW specialty fungicide</t>
  </si>
  <si>
    <t>gal</t>
  </si>
  <si>
    <t>4 units</t>
  </si>
  <si>
    <t>x</t>
  </si>
  <si>
    <t>=</t>
  </si>
  <si>
    <t>pint</t>
  </si>
  <si>
    <t>lb</t>
  </si>
  <si>
    <t>PRE-EMERGE HERBICIDES</t>
  </si>
  <si>
    <t>Crew™ specialty herbicide</t>
  </si>
  <si>
    <t>Dimension® 2EW specialty herbicide</t>
  </si>
  <si>
    <t>2 units</t>
  </si>
  <si>
    <t>1 drum</t>
  </si>
  <si>
    <t>Dimension Ultra 40 WP specialty herbicide</t>
  </si>
  <si>
    <t>1 unit</t>
  </si>
  <si>
    <t>Dimension 2EW + Defendor® specialty herbicide Value Pak</t>
  </si>
  <si>
    <t>VPK</t>
  </si>
  <si>
    <t>Gallery® 75DF specialty herbicide</t>
  </si>
  <si>
    <t>Gallery SC specialty herbicide</t>
  </si>
  <si>
    <t>qt</t>
  </si>
  <si>
    <t>Kerb® SC T&amp;O specialty herbicide</t>
  </si>
  <si>
    <t>Snapshot® 2.5TG specialty herbicide</t>
  </si>
  <si>
    <t>POST-EMERGE HERBICIDES</t>
  </si>
  <si>
    <t>Confront® specialty herbicide</t>
  </si>
  <si>
    <t>Defendor® specialty herbicide</t>
  </si>
  <si>
    <t>GameOn® specialty herbicide</t>
  </si>
  <si>
    <t>Lontrel® T&amp;O specialty herbicide</t>
  </si>
  <si>
    <t>NativeKlean® specialty herbicide</t>
  </si>
  <si>
    <t>Sapphire® specialty herbicide</t>
  </si>
  <si>
    <t>Turflon® Ester Ultra specialty herbicide</t>
  </si>
  <si>
    <t>INSECTICIDES</t>
  </si>
  <si>
    <t>Conserve® SC specialty insecticide</t>
  </si>
  <si>
    <t>Matchpoint® specialty insecticide</t>
  </si>
  <si>
    <t>* Orders below each unit minimum will not qualify for the rebate for that specific package size only.</t>
  </si>
  <si>
    <t>TOTAL</t>
  </si>
  <si>
    <t>CALCULATE YOUR BONUS</t>
  </si>
  <si>
    <t>REBATE</t>
  </si>
  <si>
    <t>Products Purchased</t>
  </si>
  <si>
    <t>Portfolio Bonus</t>
  </si>
  <si>
    <t>BONUS</t>
  </si>
  <si>
    <t>4+</t>
  </si>
  <si>
    <r>
      <t>Floxcor</t>
    </r>
    <r>
      <rPr>
        <b/>
        <sz val="12"/>
        <color rgb="FF2A2D30"/>
        <rFont val="Calibri"/>
        <family val="2"/>
      </rPr>
      <t>™</t>
    </r>
    <r>
      <rPr>
        <b/>
        <i/>
        <sz val="12"/>
        <color rgb="FF2A2D30"/>
        <rFont val="Calibri"/>
        <family val="2"/>
      </rPr>
      <t xml:space="preserve"> fungicide</t>
    </r>
  </si>
  <si>
    <t>Dimension® 0.10% - 0.13% on fertilizer</t>
  </si>
  <si>
    <t>Dimension® 0.15% - 0.19% on fertilizer</t>
  </si>
  <si>
    <t>Dimension® 0.21% - 0.27% on fertilizer</t>
  </si>
  <si>
    <t>300 bags</t>
  </si>
  <si>
    <t>250 bags</t>
  </si>
  <si>
    <t>200 bags</t>
  </si>
  <si>
    <t>4 bags</t>
  </si>
  <si>
    <r>
      <t>Challenger</t>
    </r>
    <r>
      <rPr>
        <b/>
        <sz val="12"/>
        <color rgb="FF2A2D30"/>
        <rFont val="Calibri"/>
        <family val="2"/>
      </rPr>
      <t xml:space="preserve">™ </t>
    </r>
    <r>
      <rPr>
        <b/>
        <i/>
        <sz val="12"/>
        <color rgb="FF2A2D30"/>
        <rFont val="Calibri"/>
        <family val="2"/>
      </rPr>
      <t>insecticide</t>
    </r>
  </si>
  <si>
    <t xml:space="preserve"> TOTAL</t>
  </si>
  <si>
    <t>XXpire® insecticide</t>
  </si>
  <si>
    <t>2025  Turf Corteva Ultimate Rewards</t>
  </si>
  <si>
    <t>DATES: October 1, 2025 - December 8, 2025</t>
  </si>
  <si>
    <t>2025 Ornamental Corteva Ultimate Rewards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</si>
</sst>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</font>
    <font>
      <b/>
      <i/>
      <sz val="14"/>
      <color rgb="FFC00000"/>
      <name val="Calibri"/>
      <family val="2"/>
    </font>
    <font>
      <sz val="14"/>
      <color rgb="FF525759"/>
      <name val="Calibri"/>
      <family val="2"/>
    </font>
    <font>
      <b/>
      <sz val="13"/>
      <color rgb="FF292627"/>
      <name val="Calibri"/>
      <family val="2"/>
    </font>
    <font>
      <b/>
      <sz val="20"/>
      <color theme="0"/>
      <name val="Calibri"/>
      <family val="2"/>
    </font>
    <font>
      <b/>
      <sz val="18"/>
      <color theme="0"/>
      <name val="Calibri"/>
      <family val="2"/>
    </font>
    <font>
      <b/>
      <sz val="14"/>
      <color theme="1"/>
      <name val="Calibri"/>
      <family val="2"/>
    </font>
    <font>
      <b/>
      <sz val="12"/>
      <name val="Calibri"/>
      <family val="2"/>
    </font>
    <font>
      <b/>
      <sz val="12"/>
      <color theme="0"/>
      <name val="Calibri"/>
      <family val="2"/>
    </font>
    <font>
      <b/>
      <sz val="12"/>
      <color theme="1"/>
      <name val="Calibri"/>
      <family val="2"/>
    </font>
    <font>
      <b/>
      <sz val="14"/>
      <color theme="0"/>
      <name val="Calibri"/>
      <family val="2"/>
    </font>
    <font>
      <b/>
      <i/>
      <sz val="12"/>
      <color theme="0"/>
      <name val="Calibri"/>
      <family val="2"/>
    </font>
    <font>
      <b/>
      <i/>
      <sz val="12"/>
      <color rgb="FF2A2D30"/>
      <name val="Calibri"/>
      <family val="2"/>
    </font>
    <font>
      <sz val="10"/>
      <color rgb="FF2A2D30"/>
      <name val="Calibri"/>
      <family val="2"/>
    </font>
    <font>
      <b/>
      <sz val="10"/>
      <color rgb="FF2A2D30"/>
      <name val="Calibri"/>
      <family val="2"/>
    </font>
    <font>
      <sz val="12"/>
      <color theme="1"/>
      <name val="Calibri"/>
      <family val="2"/>
    </font>
    <font>
      <b/>
      <sz val="12"/>
      <color rgb="FF2A2D30"/>
      <name val="Calibri"/>
      <family val="2"/>
    </font>
    <font>
      <b/>
      <sz val="10"/>
      <color theme="0"/>
      <name val="Calibri"/>
      <family val="2"/>
    </font>
    <font>
      <b/>
      <sz val="11"/>
      <color theme="0"/>
      <name val="Calibri"/>
      <family val="2"/>
    </font>
    <font>
      <i/>
      <sz val="9"/>
      <color rgb="FF2A2D30"/>
      <name val="Calibri"/>
      <family val="2"/>
    </font>
    <font>
      <b/>
      <i/>
      <sz val="14"/>
      <color rgb="FF2A2D30"/>
      <name val="Calibri"/>
      <family val="2"/>
    </font>
    <font>
      <b/>
      <sz val="14"/>
      <color rgb="FF2A2D30"/>
      <name val="Calibri"/>
      <family val="2"/>
    </font>
    <font>
      <i/>
      <sz val="10"/>
      <color rgb="FF3D4042"/>
      <name val="Calibri"/>
      <family val="2"/>
    </font>
    <font>
      <b/>
      <sz val="14"/>
      <color rgb="FFD94038"/>
      <name val="Calibri"/>
      <family val="2"/>
    </font>
    <font>
      <i/>
      <sz val="11"/>
      <color rgb="FF2A2D30"/>
      <name val="Calibri"/>
      <family val="2"/>
    </font>
    <font>
      <b/>
      <i/>
      <sz val="14"/>
      <color theme="0"/>
      <name val="Calibri"/>
      <family val="2"/>
    </font>
    <font>
      <sz val="14"/>
      <name val="Calibri"/>
      <family val="2"/>
    </font>
    <font>
      <i/>
      <sz val="14"/>
      <color theme="1"/>
      <name val="Calibri"/>
      <family val="2"/>
    </font>
    <font>
      <sz val="11"/>
      <color rgb="FF2A2D30"/>
      <name val="Calibri"/>
      <family val="2"/>
    </font>
    <font>
      <sz val="14"/>
      <color theme="0"/>
      <name val="Calibri"/>
      <family val="2"/>
    </font>
    <font>
      <b/>
      <i/>
      <sz val="14"/>
      <color theme="1"/>
      <name val="Calibri"/>
      <family val="2"/>
    </font>
    <font>
      <sz val="14"/>
      <color rgb="FF2A2D30"/>
      <name val="Calibri"/>
      <family val="2"/>
    </font>
    <font>
      <i/>
      <sz val="14"/>
      <color rgb="FF2A2D30"/>
      <name val="Calibri"/>
      <family val="2"/>
    </font>
    <font>
      <sz val="9"/>
      <color rgb="FF2A2D30"/>
      <name val="Calibri"/>
      <family val="2"/>
    </font>
    <font>
      <sz val="8"/>
      <color rgb="FF2A2D30"/>
      <name val="Calibri"/>
      <family val="2"/>
    </font>
    <font>
      <b/>
      <sz val="16"/>
      <color theme="0"/>
      <name val="Calibri"/>
      <family val="2"/>
    </font>
    <font>
      <sz val="18"/>
      <color theme="1"/>
      <name val="Calibri"/>
      <family val="2"/>
      <scheme val="minor"/>
    </font>
    <font>
      <b/>
      <sz val="22"/>
      <color theme="0"/>
      <name val="Calibri"/>
      <family val="2"/>
    </font>
    <font>
      <b/>
      <sz val="24"/>
      <color theme="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9262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464242"/>
        <bgColor indexed="64"/>
      </patternFill>
    </fill>
    <fill>
      <patternFill patternType="solid">
        <fgColor rgb="FFD1D3D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7">
    <xf numFmtId="0" fontId="0" fillId="0" borderId="0" xfId="0"/>
    <xf numFmtId="0" fontId="2" fillId="2" borderId="0" xfId="0" applyFont="1" applyFill="1" applyProtection="1">
      <protection locked="0"/>
    </xf>
    <xf numFmtId="44" fontId="2" fillId="2" borderId="0" xfId="2" applyFont="1" applyFill="1" applyProtection="1"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3" fillId="2" borderId="0" xfId="0" applyFont="1" applyFill="1" applyAlignment="1" applyProtection="1">
      <alignment horizontal="left" indent="1"/>
      <protection locked="0"/>
    </xf>
    <xf numFmtId="0" fontId="4" fillId="2" borderId="0" xfId="0" applyFont="1" applyFill="1" applyAlignment="1" applyProtection="1">
      <alignment vertical="top" wrapText="1"/>
      <protection locked="0"/>
    </xf>
    <xf numFmtId="44" fontId="4" fillId="2" borderId="0" xfId="2" applyFont="1" applyFill="1" applyAlignment="1" applyProtection="1">
      <alignment vertical="top" wrapText="1"/>
      <protection locked="0"/>
    </xf>
    <xf numFmtId="0" fontId="4" fillId="2" borderId="0" xfId="0" applyFont="1" applyFill="1" applyAlignment="1" applyProtection="1">
      <alignment horizontal="center" vertical="top" wrapText="1"/>
      <protection locked="0"/>
    </xf>
    <xf numFmtId="0" fontId="2" fillId="3" borderId="0" xfId="0" applyFont="1" applyFill="1" applyProtection="1"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6" fillId="3" borderId="0" xfId="0" applyFont="1" applyFill="1" applyAlignment="1" applyProtection="1">
      <alignment vertical="center" wrapText="1"/>
      <protection locked="0"/>
    </xf>
    <xf numFmtId="0" fontId="8" fillId="2" borderId="0" xfId="0" applyFont="1" applyFill="1" applyAlignment="1" applyProtection="1">
      <alignment horizontal="center"/>
      <protection locked="0"/>
    </xf>
    <xf numFmtId="0" fontId="11" fillId="2" borderId="0" xfId="0" applyFont="1" applyFill="1" applyAlignment="1" applyProtection="1">
      <alignment horizontal="center"/>
      <protection locked="0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12" fillId="2" borderId="0" xfId="0" applyFont="1" applyFill="1" applyProtection="1">
      <protection locked="0"/>
    </xf>
    <xf numFmtId="0" fontId="12" fillId="0" borderId="0" xfId="0" applyFont="1" applyProtection="1">
      <protection locked="0"/>
    </xf>
    <xf numFmtId="0" fontId="9" fillId="2" borderId="0" xfId="0" applyFont="1" applyFill="1" applyAlignment="1" applyProtection="1">
      <alignment horizontal="center" wrapText="1"/>
      <protection locked="0"/>
    </xf>
    <xf numFmtId="0" fontId="17" fillId="2" borderId="0" xfId="0" applyFont="1" applyFill="1" applyAlignment="1" applyProtection="1">
      <alignment horizontal="center" vertical="center"/>
      <protection locked="0"/>
    </xf>
    <xf numFmtId="38" fontId="18" fillId="2" borderId="0" xfId="0" applyNumberFormat="1" applyFont="1" applyFill="1" applyAlignment="1" applyProtection="1">
      <alignment horizontal="center" vertical="center"/>
      <protection hidden="1"/>
    </xf>
    <xf numFmtId="0" fontId="14" fillId="2" borderId="0" xfId="0" applyFont="1" applyFill="1" applyAlignment="1" applyProtection="1">
      <alignment vertical="center" wrapText="1"/>
      <protection locked="0"/>
    </xf>
    <xf numFmtId="0" fontId="15" fillId="2" borderId="0" xfId="0" applyFont="1" applyFill="1" applyAlignment="1" applyProtection="1">
      <alignment horizontal="left" vertical="center" wrapText="1"/>
      <protection locked="0"/>
    </xf>
    <xf numFmtId="0" fontId="15" fillId="2" borderId="0" xfId="0" applyFont="1" applyFill="1" applyAlignment="1" applyProtection="1">
      <alignment horizontal="left" vertical="center" indent="3"/>
      <protection locked="0"/>
    </xf>
    <xf numFmtId="0" fontId="14" fillId="6" borderId="0" xfId="0" applyFont="1" applyFill="1" applyAlignment="1" applyProtection="1">
      <alignment vertical="center" wrapText="1"/>
      <protection locked="0"/>
    </xf>
    <xf numFmtId="0" fontId="15" fillId="6" borderId="0" xfId="0" applyFont="1" applyFill="1" applyAlignment="1" applyProtection="1">
      <alignment horizontal="right" vertical="center"/>
      <protection locked="0"/>
    </xf>
    <xf numFmtId="0" fontId="15" fillId="6" borderId="0" xfId="0" applyFont="1" applyFill="1" applyAlignment="1" applyProtection="1">
      <alignment horizontal="left" vertical="center"/>
      <protection locked="0"/>
    </xf>
    <xf numFmtId="0" fontId="15" fillId="6" borderId="0" xfId="0" applyFont="1" applyFill="1" applyAlignment="1" applyProtection="1">
      <alignment horizontal="left" vertical="center" indent="3"/>
      <protection locked="0"/>
    </xf>
    <xf numFmtId="0" fontId="15" fillId="2" borderId="0" xfId="0" applyFont="1" applyFill="1" applyAlignment="1" applyProtection="1">
      <alignment horizontal="right" vertical="center"/>
      <protection locked="0"/>
    </xf>
    <xf numFmtId="0" fontId="15" fillId="2" borderId="0" xfId="0" applyFont="1" applyFill="1" applyAlignment="1" applyProtection="1">
      <alignment horizontal="left" vertical="center"/>
      <protection locked="0"/>
    </xf>
    <xf numFmtId="0" fontId="13" fillId="8" borderId="0" xfId="0" applyFont="1" applyFill="1" applyAlignment="1" applyProtection="1">
      <alignment horizontal="left" vertical="center" indent="1"/>
      <protection locked="0"/>
    </xf>
    <xf numFmtId="0" fontId="19" fillId="8" borderId="0" xfId="0" applyFont="1" applyFill="1" applyAlignment="1" applyProtection="1">
      <alignment horizontal="right" vertical="center"/>
      <protection locked="0"/>
    </xf>
    <xf numFmtId="0" fontId="19" fillId="8" borderId="0" xfId="0" applyFont="1" applyFill="1" applyAlignment="1" applyProtection="1">
      <alignment horizontal="left" vertical="center"/>
      <protection locked="0"/>
    </xf>
    <xf numFmtId="0" fontId="19" fillId="8" borderId="0" xfId="0" applyFont="1" applyFill="1" applyAlignment="1" applyProtection="1">
      <alignment horizontal="left" vertical="center" indent="3"/>
      <protection locked="0"/>
    </xf>
    <xf numFmtId="44" fontId="19" fillId="8" borderId="0" xfId="2" applyFont="1" applyFill="1" applyAlignment="1" applyProtection="1">
      <alignment vertical="center"/>
      <protection locked="0"/>
    </xf>
    <xf numFmtId="0" fontId="19" fillId="8" borderId="0" xfId="0" applyFont="1" applyFill="1" applyAlignment="1" applyProtection="1">
      <alignment horizontal="center" vertical="center"/>
      <protection locked="0"/>
    </xf>
    <xf numFmtId="0" fontId="19" fillId="8" borderId="0" xfId="0" applyFont="1" applyFill="1" applyAlignment="1" applyProtection="1">
      <alignment vertical="center"/>
      <protection locked="0"/>
    </xf>
    <xf numFmtId="44" fontId="20" fillId="8" borderId="0" xfId="2" applyFont="1" applyFill="1" applyAlignment="1" applyProtection="1">
      <alignment horizontal="center" vertical="center"/>
      <protection locked="0"/>
    </xf>
    <xf numFmtId="0" fontId="17" fillId="2" borderId="0" xfId="0" applyFont="1" applyFill="1" applyAlignment="1">
      <alignment horizontal="center" vertical="center"/>
    </xf>
    <xf numFmtId="0" fontId="10" fillId="2" borderId="0" xfId="0" applyFont="1" applyFill="1" applyAlignment="1" applyProtection="1">
      <alignment horizontal="center" vertical="center"/>
      <protection locked="0"/>
    </xf>
    <xf numFmtId="0" fontId="22" fillId="9" borderId="0" xfId="0" applyFont="1" applyFill="1" applyAlignment="1" applyProtection="1">
      <alignment horizontal="right" vertical="center" wrapText="1"/>
      <protection locked="0"/>
    </xf>
    <xf numFmtId="164" fontId="23" fillId="9" borderId="0" xfId="0" quotePrefix="1" applyNumberFormat="1" applyFont="1" applyFill="1" applyAlignment="1" applyProtection="1">
      <alignment horizontal="center" vertical="center" wrapText="1"/>
      <protection locked="0"/>
    </xf>
    <xf numFmtId="44" fontId="23" fillId="2" borderId="0" xfId="2" quotePrefix="1" applyFont="1" applyFill="1" applyAlignment="1" applyProtection="1">
      <alignment horizontal="center" vertical="center"/>
      <protection hidden="1"/>
    </xf>
    <xf numFmtId="3" fontId="18" fillId="2" borderId="0" xfId="0" quotePrefix="1" applyNumberFormat="1" applyFont="1" applyFill="1" applyAlignment="1" applyProtection="1">
      <alignment horizontal="center" vertical="center"/>
      <protection hidden="1"/>
    </xf>
    <xf numFmtId="0" fontId="25" fillId="2" borderId="0" xfId="0" applyFont="1" applyFill="1" applyAlignment="1" applyProtection="1">
      <alignment horizontal="right" vertical="center" indent="15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164" fontId="26" fillId="2" borderId="0" xfId="3" applyNumberFormat="1" applyFont="1" applyFill="1" applyBorder="1" applyAlignment="1" applyProtection="1">
      <alignment horizontal="center" vertical="center"/>
      <protection hidden="1"/>
    </xf>
    <xf numFmtId="0" fontId="27" fillId="2" borderId="0" xfId="0" applyFont="1" applyFill="1" applyAlignment="1" applyProtection="1">
      <alignment vertical="center" wrapText="1"/>
      <protection locked="0"/>
    </xf>
    <xf numFmtId="44" fontId="13" fillId="8" borderId="0" xfId="2" applyFont="1" applyFill="1" applyAlignment="1" applyProtection="1">
      <alignment horizontal="center" vertical="center" wrapText="1"/>
      <protection locked="0"/>
    </xf>
    <xf numFmtId="0" fontId="13" fillId="8" borderId="0" xfId="0" applyFont="1" applyFill="1" applyAlignment="1" applyProtection="1">
      <alignment horizontal="center" vertical="center" wrapText="1"/>
      <protection locked="0"/>
    </xf>
    <xf numFmtId="0" fontId="13" fillId="2" borderId="0" xfId="0" applyFont="1" applyFill="1" applyAlignment="1" applyProtection="1">
      <alignment horizontal="center" vertical="center" wrapText="1"/>
      <protection locked="0"/>
    </xf>
    <xf numFmtId="0" fontId="28" fillId="2" borderId="0" xfId="0" applyFont="1" applyFill="1" applyAlignment="1" applyProtection="1">
      <alignment horizontal="center"/>
      <protection locked="0"/>
    </xf>
    <xf numFmtId="0" fontId="29" fillId="2" borderId="0" xfId="0" applyFont="1" applyFill="1" applyAlignment="1" applyProtection="1">
      <alignment vertical="center" wrapText="1"/>
      <protection locked="0"/>
    </xf>
    <xf numFmtId="0" fontId="26" fillId="2" borderId="0" xfId="2" applyNumberFormat="1" applyFont="1" applyFill="1" applyBorder="1" applyAlignment="1" applyProtection="1">
      <alignment horizontal="center" vertical="center"/>
      <protection hidden="1"/>
    </xf>
    <xf numFmtId="9" fontId="26" fillId="2" borderId="0" xfId="3" applyFont="1" applyFill="1" applyBorder="1" applyAlignment="1" applyProtection="1">
      <alignment horizontal="center" vertical="center"/>
      <protection hidden="1"/>
    </xf>
    <xf numFmtId="164" fontId="30" fillId="2" borderId="0" xfId="0" applyNumberFormat="1" applyFont="1" applyFill="1" applyAlignment="1" applyProtection="1">
      <alignment horizontal="center" vertical="center"/>
      <protection hidden="1"/>
    </xf>
    <xf numFmtId="0" fontId="31" fillId="2" borderId="0" xfId="0" applyFont="1" applyFill="1" applyAlignment="1" applyProtection="1">
      <alignment horizontal="center"/>
      <protection locked="0"/>
    </xf>
    <xf numFmtId="0" fontId="32" fillId="2" borderId="0" xfId="0" applyFont="1" applyFill="1" applyAlignment="1" applyProtection="1">
      <alignment horizontal="center" vertical="center"/>
      <protection locked="0"/>
    </xf>
    <xf numFmtId="44" fontId="26" fillId="2" borderId="0" xfId="2" applyFont="1" applyFill="1" applyBorder="1" applyAlignment="1" applyProtection="1">
      <alignment horizontal="center" vertical="center"/>
      <protection hidden="1"/>
    </xf>
    <xf numFmtId="0" fontId="33" fillId="2" borderId="0" xfId="0" applyFont="1" applyFill="1" applyProtection="1">
      <protection locked="0"/>
    </xf>
    <xf numFmtId="0" fontId="34" fillId="2" borderId="0" xfId="0" applyFont="1" applyFill="1" applyAlignment="1" applyProtection="1">
      <alignment vertical="center" wrapText="1"/>
      <protection locked="0"/>
    </xf>
    <xf numFmtId="164" fontId="23" fillId="10" borderId="0" xfId="0" quotePrefix="1" applyNumberFormat="1" applyFont="1" applyFill="1" applyAlignment="1" applyProtection="1">
      <alignment horizontal="center" vertical="center" wrapText="1"/>
      <protection locked="0"/>
    </xf>
    <xf numFmtId="164" fontId="23" fillId="2" borderId="0" xfId="0" quotePrefix="1" applyNumberFormat="1" applyFont="1" applyFill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left" vertical="center"/>
      <protection locked="0"/>
    </xf>
    <xf numFmtId="0" fontId="18" fillId="2" borderId="0" xfId="0" applyFont="1" applyFill="1" applyAlignment="1" applyProtection="1">
      <alignment horizontal="left" wrapText="1"/>
      <protection locked="0"/>
    </xf>
    <xf numFmtId="0" fontId="35" fillId="2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wrapText="1"/>
      <protection locked="0"/>
    </xf>
    <xf numFmtId="0" fontId="36" fillId="2" borderId="0" xfId="0" applyFont="1" applyFill="1" applyAlignment="1" applyProtection="1">
      <alignment horizontal="left" wrapText="1"/>
      <protection locked="0"/>
    </xf>
    <xf numFmtId="0" fontId="2" fillId="0" borderId="0" xfId="0" applyFont="1" applyAlignment="1" applyProtection="1">
      <alignment wrapText="1"/>
      <protection locked="0"/>
    </xf>
    <xf numFmtId="0" fontId="0" fillId="2" borderId="0" xfId="0" applyFill="1"/>
    <xf numFmtId="44" fontId="0" fillId="2" borderId="0" xfId="2" applyFont="1" applyFill="1"/>
    <xf numFmtId="0" fontId="0" fillId="2" borderId="0" xfId="0" applyFill="1" applyAlignment="1">
      <alignment horizontal="center"/>
    </xf>
    <xf numFmtId="0" fontId="15" fillId="2" borderId="0" xfId="0" applyFont="1" applyFill="1" applyAlignment="1" applyProtection="1">
      <alignment horizontal="left" vertical="center" wrapText="1" indent="3"/>
      <protection locked="0"/>
    </xf>
    <xf numFmtId="8" fontId="15" fillId="2" borderId="0" xfId="2" applyNumberFormat="1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Alignment="1" applyProtection="1">
      <alignment horizontal="center" vertical="center"/>
      <protection locked="0"/>
    </xf>
    <xf numFmtId="8" fontId="16" fillId="2" borderId="0" xfId="0" applyNumberFormat="1" applyFont="1" applyFill="1" applyAlignment="1" applyProtection="1">
      <alignment horizontal="center" vertical="center"/>
      <protection hidden="1"/>
    </xf>
    <xf numFmtId="0" fontId="15" fillId="2" borderId="0" xfId="0" quotePrefix="1" applyFont="1" applyFill="1" applyAlignment="1" applyProtection="1">
      <alignment horizontal="center" vertical="center"/>
      <protection locked="0"/>
    </xf>
    <xf numFmtId="8" fontId="15" fillId="6" borderId="0" xfId="2" applyNumberFormat="1" applyFont="1" applyFill="1" applyBorder="1" applyAlignment="1" applyProtection="1">
      <alignment horizontal="center" vertical="center"/>
      <protection locked="0"/>
    </xf>
    <xf numFmtId="0" fontId="15" fillId="6" borderId="0" xfId="0" applyFont="1" applyFill="1" applyAlignment="1" applyProtection="1">
      <alignment horizontal="center" vertical="center"/>
      <protection locked="0"/>
    </xf>
    <xf numFmtId="8" fontId="16" fillId="6" borderId="0" xfId="0" applyNumberFormat="1" applyFont="1" applyFill="1" applyAlignment="1" applyProtection="1">
      <alignment horizontal="center" vertical="center"/>
      <protection hidden="1"/>
    </xf>
    <xf numFmtId="0" fontId="15" fillId="2" borderId="0" xfId="0" applyFont="1" applyFill="1" applyAlignment="1" applyProtection="1">
      <alignment vertical="center" wrapText="1"/>
      <protection locked="0"/>
    </xf>
    <xf numFmtId="7" fontId="16" fillId="6" borderId="0" xfId="2" applyNumberFormat="1" applyFont="1" applyFill="1" applyBorder="1" applyAlignment="1" applyProtection="1">
      <alignment horizontal="center" vertical="center"/>
      <protection hidden="1"/>
    </xf>
    <xf numFmtId="7" fontId="16" fillId="2" borderId="0" xfId="2" applyNumberFormat="1" applyFont="1" applyFill="1" applyBorder="1" applyAlignment="1" applyProtection="1">
      <alignment horizontal="center" vertical="center"/>
      <protection hidden="1"/>
    </xf>
    <xf numFmtId="0" fontId="10" fillId="11" borderId="0" xfId="0" applyFont="1" applyFill="1" applyAlignment="1" applyProtection="1">
      <alignment horizontal="left" vertical="center" indent="1"/>
      <protection locked="0"/>
    </xf>
    <xf numFmtId="0" fontId="10" fillId="11" borderId="0" xfId="0" applyFont="1" applyFill="1" applyAlignment="1" applyProtection="1">
      <alignment horizontal="center" vertical="center" wrapText="1"/>
      <protection locked="0"/>
    </xf>
    <xf numFmtId="0" fontId="10" fillId="11" borderId="0" xfId="0" applyFont="1" applyFill="1" applyAlignment="1" applyProtection="1">
      <alignment horizontal="center" vertical="center"/>
      <protection locked="0"/>
    </xf>
    <xf numFmtId="7" fontId="15" fillId="6" borderId="0" xfId="2" applyNumberFormat="1" applyFont="1" applyFill="1" applyBorder="1" applyAlignment="1" applyProtection="1">
      <alignment horizontal="right" vertical="center" indent="3"/>
      <protection locked="0"/>
    </xf>
    <xf numFmtId="7" fontId="15" fillId="2" borderId="0" xfId="2" applyNumberFormat="1" applyFont="1" applyFill="1" applyBorder="1" applyAlignment="1" applyProtection="1">
      <alignment horizontal="right" vertical="center" indent="3"/>
      <protection locked="0"/>
    </xf>
    <xf numFmtId="0" fontId="15" fillId="6" borderId="0" xfId="0" applyFont="1" applyFill="1" applyAlignment="1" applyProtection="1">
      <alignment vertical="center" wrapText="1"/>
      <protection locked="0"/>
    </xf>
    <xf numFmtId="0" fontId="15" fillId="6" borderId="0" xfId="0" applyFont="1" applyFill="1" applyAlignment="1" applyProtection="1">
      <alignment horizontal="left" vertical="center" wrapText="1"/>
      <protection locked="0"/>
    </xf>
    <xf numFmtId="0" fontId="14" fillId="6" borderId="1" xfId="0" applyFont="1" applyFill="1" applyBorder="1" applyAlignment="1" applyProtection="1">
      <alignment vertical="center" wrapText="1"/>
      <protection locked="0"/>
    </xf>
    <xf numFmtId="0" fontId="15" fillId="6" borderId="1" xfId="0" applyFont="1" applyFill="1" applyBorder="1" applyAlignment="1" applyProtection="1">
      <alignment horizontal="right" vertical="center" wrapText="1"/>
      <protection locked="0"/>
    </xf>
    <xf numFmtId="0" fontId="15" fillId="6" borderId="1" xfId="0" applyFont="1" applyFill="1" applyBorder="1" applyAlignment="1" applyProtection="1">
      <alignment horizontal="left" vertical="center" wrapText="1"/>
      <protection locked="0"/>
    </xf>
    <xf numFmtId="0" fontId="15" fillId="6" borderId="1" xfId="0" applyFont="1" applyFill="1" applyBorder="1" applyAlignment="1" applyProtection="1">
      <alignment horizontal="left" vertical="center" indent="3"/>
      <protection locked="0"/>
    </xf>
    <xf numFmtId="7" fontId="15" fillId="6" borderId="1" xfId="2" applyNumberFormat="1" applyFont="1" applyFill="1" applyBorder="1" applyAlignment="1" applyProtection="1">
      <alignment horizontal="right" vertical="center" indent="3"/>
      <protection locked="0"/>
    </xf>
    <xf numFmtId="0" fontId="15" fillId="6" borderId="1" xfId="0" applyFont="1" applyFill="1" applyBorder="1" applyAlignment="1" applyProtection="1">
      <alignment horizontal="center" vertical="center"/>
      <protection locked="0"/>
    </xf>
    <xf numFmtId="8" fontId="16" fillId="6" borderId="1" xfId="0" applyNumberFormat="1" applyFont="1" applyFill="1" applyBorder="1" applyAlignment="1" applyProtection="1">
      <alignment horizontal="center" vertical="center"/>
      <protection hidden="1"/>
    </xf>
    <xf numFmtId="7" fontId="16" fillId="6" borderId="1" xfId="2" applyNumberFormat="1" applyFont="1" applyFill="1" applyBorder="1" applyAlignment="1" applyProtection="1">
      <alignment horizontal="center" vertical="center"/>
      <protection hidden="1"/>
    </xf>
    <xf numFmtId="0" fontId="15" fillId="6" borderId="1" xfId="0" applyFont="1" applyFill="1" applyBorder="1" applyAlignment="1" applyProtection="1">
      <alignment vertical="center"/>
      <protection locked="0"/>
    </xf>
    <xf numFmtId="0" fontId="15" fillId="6" borderId="1" xfId="0" applyFont="1" applyFill="1" applyBorder="1" applyAlignment="1" applyProtection="1">
      <alignment horizontal="left" vertical="center"/>
      <protection locked="0"/>
    </xf>
    <xf numFmtId="0" fontId="15" fillId="6" borderId="1" xfId="0" applyFont="1" applyFill="1" applyBorder="1" applyAlignment="1" applyProtection="1">
      <alignment horizontal="left" vertical="center" wrapText="1" indent="3"/>
      <protection locked="0"/>
    </xf>
    <xf numFmtId="8" fontId="15" fillId="6" borderId="1" xfId="2" applyNumberFormat="1" applyFont="1" applyFill="1" applyBorder="1" applyAlignment="1" applyProtection="1">
      <alignment horizontal="center" vertical="center"/>
      <protection locked="0"/>
    </xf>
    <xf numFmtId="0" fontId="15" fillId="2" borderId="3" xfId="0" applyFont="1" applyFill="1" applyBorder="1" applyAlignment="1" applyProtection="1">
      <alignment horizontal="right" vertical="center" wrapText="1"/>
      <protection locked="0"/>
    </xf>
    <xf numFmtId="0" fontId="15" fillId="2" borderId="3" xfId="0" applyFont="1" applyFill="1" applyBorder="1" applyAlignment="1" applyProtection="1">
      <alignment horizontal="left" vertical="center" wrapText="1"/>
      <protection locked="0"/>
    </xf>
    <xf numFmtId="0" fontId="15" fillId="2" borderId="3" xfId="0" applyFont="1" applyFill="1" applyBorder="1" applyAlignment="1" applyProtection="1">
      <alignment horizontal="left" vertical="center" indent="3"/>
      <protection locked="0"/>
    </xf>
    <xf numFmtId="7" fontId="15" fillId="2" borderId="3" xfId="2" applyNumberFormat="1" applyFont="1" applyFill="1" applyBorder="1" applyAlignment="1" applyProtection="1">
      <alignment horizontal="right" vertical="center" indent="3"/>
      <protection locked="0"/>
    </xf>
    <xf numFmtId="0" fontId="15" fillId="2" borderId="3" xfId="0" applyFont="1" applyFill="1" applyBorder="1" applyAlignment="1" applyProtection="1">
      <alignment horizontal="center" vertical="center"/>
      <protection locked="0"/>
    </xf>
    <xf numFmtId="0" fontId="15" fillId="2" borderId="3" xfId="0" quotePrefix="1" applyFont="1" applyFill="1" applyBorder="1" applyAlignment="1" applyProtection="1">
      <alignment horizontal="center" vertical="center"/>
      <protection locked="0"/>
    </xf>
    <xf numFmtId="7" fontId="16" fillId="2" borderId="3" xfId="2" applyNumberFormat="1" applyFont="1" applyFill="1" applyBorder="1" applyAlignment="1" applyProtection="1">
      <alignment horizontal="center" vertical="center"/>
      <protection hidden="1"/>
    </xf>
    <xf numFmtId="0" fontId="15" fillId="2" borderId="0" xfId="0" applyFont="1" applyFill="1" applyAlignment="1" applyProtection="1">
      <alignment horizontal="right" vertical="center" wrapText="1"/>
      <protection locked="0"/>
    </xf>
    <xf numFmtId="0" fontId="15" fillId="2" borderId="1" xfId="0" applyFont="1" applyFill="1" applyBorder="1" applyAlignment="1" applyProtection="1">
      <alignment horizontal="right" vertical="center" wrapText="1"/>
      <protection locked="0"/>
    </xf>
    <xf numFmtId="0" fontId="15" fillId="2" borderId="1" xfId="0" applyFont="1" applyFill="1" applyBorder="1" applyAlignment="1" applyProtection="1">
      <alignment horizontal="left" vertical="center" wrapText="1"/>
      <protection locked="0"/>
    </xf>
    <xf numFmtId="0" fontId="15" fillId="2" borderId="1" xfId="0" applyFont="1" applyFill="1" applyBorder="1" applyAlignment="1" applyProtection="1">
      <alignment horizontal="left" vertical="center" indent="3"/>
      <protection locked="0"/>
    </xf>
    <xf numFmtId="7" fontId="15" fillId="2" borderId="1" xfId="2" applyNumberFormat="1" applyFont="1" applyFill="1" applyBorder="1" applyAlignment="1" applyProtection="1">
      <alignment horizontal="right" vertical="center" indent="3"/>
      <protection locked="0"/>
    </xf>
    <xf numFmtId="0" fontId="15" fillId="2" borderId="1" xfId="0" applyFont="1" applyFill="1" applyBorder="1" applyAlignment="1" applyProtection="1">
      <alignment horizontal="center" vertical="center"/>
      <protection locked="0"/>
    </xf>
    <xf numFmtId="0" fontId="15" fillId="2" borderId="1" xfId="0" quotePrefix="1" applyFont="1" applyFill="1" applyBorder="1" applyAlignment="1" applyProtection="1">
      <alignment horizontal="center" vertical="center"/>
      <protection locked="0"/>
    </xf>
    <xf numFmtId="7" fontId="16" fillId="2" borderId="1" xfId="2" applyNumberFormat="1" applyFont="1" applyFill="1" applyBorder="1" applyAlignment="1" applyProtection="1">
      <alignment horizontal="center" vertical="center"/>
      <protection hidden="1"/>
    </xf>
    <xf numFmtId="0" fontId="14" fillId="6" borderId="2" xfId="0" applyFont="1" applyFill="1" applyBorder="1" applyAlignment="1" applyProtection="1">
      <alignment vertical="center" wrapText="1"/>
      <protection locked="0"/>
    </xf>
    <xf numFmtId="0" fontId="15" fillId="6" borderId="2" xfId="0" applyFont="1" applyFill="1" applyBorder="1" applyAlignment="1" applyProtection="1">
      <alignment horizontal="right" vertical="center"/>
      <protection locked="0"/>
    </xf>
    <xf numFmtId="0" fontId="15" fillId="6" borderId="2" xfId="0" applyFont="1" applyFill="1" applyBorder="1" applyAlignment="1" applyProtection="1">
      <alignment horizontal="left" vertical="center"/>
      <protection locked="0"/>
    </xf>
    <xf numFmtId="0" fontId="15" fillId="6" borderId="2" xfId="0" applyFont="1" applyFill="1" applyBorder="1" applyAlignment="1" applyProtection="1">
      <alignment horizontal="left" vertical="center" indent="3"/>
      <protection locked="0"/>
    </xf>
    <xf numFmtId="7" fontId="15" fillId="6" borderId="2" xfId="2" applyNumberFormat="1" applyFont="1" applyFill="1" applyBorder="1" applyAlignment="1" applyProtection="1">
      <alignment horizontal="right" vertical="center" indent="3"/>
      <protection locked="0"/>
    </xf>
    <xf numFmtId="0" fontId="15" fillId="6" borderId="2" xfId="0" applyFont="1" applyFill="1" applyBorder="1" applyAlignment="1" applyProtection="1">
      <alignment horizontal="center" vertical="center"/>
      <protection locked="0"/>
    </xf>
    <xf numFmtId="8" fontId="16" fillId="6" borderId="2" xfId="0" applyNumberFormat="1" applyFont="1" applyFill="1" applyBorder="1" applyAlignment="1" applyProtection="1">
      <alignment horizontal="center" vertical="center"/>
      <protection hidden="1"/>
    </xf>
    <xf numFmtId="7" fontId="16" fillId="6" borderId="2" xfId="2" applyNumberFormat="1" applyFont="1" applyFill="1" applyBorder="1" applyAlignment="1" applyProtection="1">
      <alignment horizontal="center" vertical="center"/>
      <protection hidden="1"/>
    </xf>
    <xf numFmtId="0" fontId="14" fillId="2" borderId="2" xfId="0" applyFont="1" applyFill="1" applyBorder="1" applyAlignment="1" applyProtection="1">
      <alignment vertical="center" wrapText="1"/>
      <protection locked="0"/>
    </xf>
    <xf numFmtId="0" fontId="15" fillId="2" borderId="2" xfId="0" applyFont="1" applyFill="1" applyBorder="1" applyAlignment="1" applyProtection="1">
      <alignment horizontal="right" vertical="center"/>
      <protection locked="0"/>
    </xf>
    <xf numFmtId="0" fontId="15" fillId="2" borderId="2" xfId="0" applyFont="1" applyFill="1" applyBorder="1" applyAlignment="1" applyProtection="1">
      <alignment horizontal="left" vertical="center"/>
      <protection locked="0"/>
    </xf>
    <xf numFmtId="0" fontId="15" fillId="2" borderId="2" xfId="0" applyFont="1" applyFill="1" applyBorder="1" applyAlignment="1" applyProtection="1">
      <alignment horizontal="left" vertical="center" indent="3"/>
      <protection locked="0"/>
    </xf>
    <xf numFmtId="7" fontId="15" fillId="2" borderId="2" xfId="2" applyNumberFormat="1" applyFont="1" applyFill="1" applyBorder="1" applyAlignment="1" applyProtection="1">
      <alignment horizontal="right" vertical="center" indent="3"/>
      <protection locked="0"/>
    </xf>
    <xf numFmtId="0" fontId="15" fillId="2" borderId="2" xfId="0" applyFont="1" applyFill="1" applyBorder="1" applyAlignment="1" applyProtection="1">
      <alignment horizontal="center" vertical="center"/>
      <protection locked="0"/>
    </xf>
    <xf numFmtId="0" fontId="15" fillId="2" borderId="2" xfId="0" quotePrefix="1" applyFont="1" applyFill="1" applyBorder="1" applyAlignment="1" applyProtection="1">
      <alignment horizontal="center" vertical="center"/>
      <protection locked="0"/>
    </xf>
    <xf numFmtId="7" fontId="16" fillId="2" borderId="2" xfId="2" applyNumberFormat="1" applyFont="1" applyFill="1" applyBorder="1" applyAlignment="1" applyProtection="1">
      <alignment horizontal="center" vertical="center"/>
      <protection hidden="1"/>
    </xf>
    <xf numFmtId="0" fontId="14" fillId="6" borderId="3" xfId="0" applyFont="1" applyFill="1" applyBorder="1" applyAlignment="1" applyProtection="1">
      <alignment horizontal="left" vertical="center" wrapText="1"/>
      <protection locked="0"/>
    </xf>
    <xf numFmtId="0" fontId="15" fillId="6" borderId="0" xfId="0" quotePrefix="1" applyFont="1" applyFill="1" applyAlignment="1" applyProtection="1">
      <alignment horizontal="center" vertical="center"/>
      <protection locked="0"/>
    </xf>
    <xf numFmtId="0" fontId="14" fillId="6" borderId="0" xfId="0" applyFont="1" applyFill="1" applyAlignment="1" applyProtection="1">
      <alignment horizontal="left" vertical="center" wrapText="1"/>
      <protection locked="0"/>
    </xf>
    <xf numFmtId="0" fontId="14" fillId="6" borderId="1" xfId="0" applyFont="1" applyFill="1" applyBorder="1" applyAlignment="1" applyProtection="1">
      <alignment horizontal="left" vertical="center" wrapText="1"/>
      <protection locked="0"/>
    </xf>
    <xf numFmtId="0" fontId="15" fillId="6" borderId="1" xfId="0" applyFont="1" applyFill="1" applyBorder="1" applyAlignment="1" applyProtection="1">
      <alignment horizontal="right" vertical="center"/>
      <protection locked="0"/>
    </xf>
    <xf numFmtId="0" fontId="15" fillId="6" borderId="1" xfId="0" quotePrefix="1" applyFont="1" applyFill="1" applyBorder="1" applyAlignment="1" applyProtection="1">
      <alignment horizontal="center" vertical="center"/>
      <protection locked="0"/>
    </xf>
    <xf numFmtId="8" fontId="16" fillId="2" borderId="2" xfId="0" applyNumberFormat="1" applyFont="1" applyFill="1" applyBorder="1" applyAlignment="1" applyProtection="1">
      <alignment horizontal="center" vertical="center"/>
      <protection hidden="1"/>
    </xf>
    <xf numFmtId="0" fontId="15" fillId="6" borderId="3" xfId="0" applyFont="1" applyFill="1" applyBorder="1" applyAlignment="1" applyProtection="1">
      <alignment horizontal="right" vertical="center" wrapText="1"/>
      <protection locked="0"/>
    </xf>
    <xf numFmtId="0" fontId="15" fillId="6" borderId="3" xfId="0" applyFont="1" applyFill="1" applyBorder="1" applyAlignment="1" applyProtection="1">
      <alignment horizontal="left" vertical="center" wrapText="1"/>
      <protection locked="0"/>
    </xf>
    <xf numFmtId="0" fontId="15" fillId="6" borderId="3" xfId="0" applyFont="1" applyFill="1" applyBorder="1" applyAlignment="1" applyProtection="1">
      <alignment horizontal="left" vertical="center" indent="3"/>
      <protection locked="0"/>
    </xf>
    <xf numFmtId="7" fontId="15" fillId="6" borderId="3" xfId="2" applyNumberFormat="1" applyFont="1" applyFill="1" applyBorder="1" applyAlignment="1" applyProtection="1">
      <alignment horizontal="right" vertical="center" indent="3"/>
      <protection locked="0"/>
    </xf>
    <xf numFmtId="0" fontId="15" fillId="6" borderId="3" xfId="0" applyFont="1" applyFill="1" applyBorder="1" applyAlignment="1" applyProtection="1">
      <alignment horizontal="center" vertical="center"/>
      <protection locked="0"/>
    </xf>
    <xf numFmtId="0" fontId="15" fillId="6" borderId="3" xfId="0" quotePrefix="1" applyFont="1" applyFill="1" applyBorder="1" applyAlignment="1" applyProtection="1">
      <alignment horizontal="center" vertical="center"/>
      <protection locked="0"/>
    </xf>
    <xf numFmtId="7" fontId="16" fillId="6" borderId="3" xfId="2" applyNumberFormat="1" applyFont="1" applyFill="1" applyBorder="1" applyAlignment="1" applyProtection="1">
      <alignment horizontal="center" vertical="center"/>
      <protection hidden="1"/>
    </xf>
    <xf numFmtId="37" fontId="0" fillId="6" borderId="1" xfId="1" applyNumberFormat="1" applyFont="1" applyFill="1" applyBorder="1" applyAlignment="1">
      <alignment horizontal="center" vertical="center"/>
    </xf>
    <xf numFmtId="37" fontId="0" fillId="2" borderId="3" xfId="1" applyNumberFormat="1" applyFont="1" applyFill="1" applyBorder="1" applyAlignment="1">
      <alignment horizontal="center" vertical="center"/>
    </xf>
    <xf numFmtId="37" fontId="0" fillId="2" borderId="0" xfId="1" applyNumberFormat="1" applyFont="1" applyFill="1" applyBorder="1" applyAlignment="1">
      <alignment horizontal="center" vertical="center"/>
    </xf>
    <xf numFmtId="37" fontId="0" fillId="2" borderId="1" xfId="1" applyNumberFormat="1" applyFont="1" applyFill="1" applyBorder="1" applyAlignment="1">
      <alignment horizontal="center" vertical="center"/>
    </xf>
    <xf numFmtId="37" fontId="0" fillId="6" borderId="0" xfId="1" applyNumberFormat="1" applyFont="1" applyFill="1" applyBorder="1" applyAlignment="1">
      <alignment horizontal="center" vertical="center"/>
    </xf>
    <xf numFmtId="37" fontId="0" fillId="2" borderId="2" xfId="1" applyNumberFormat="1" applyFont="1" applyFill="1" applyBorder="1" applyAlignment="1">
      <alignment horizontal="center" vertical="center"/>
    </xf>
    <xf numFmtId="37" fontId="0" fillId="6" borderId="2" xfId="1" applyNumberFormat="1" applyFont="1" applyFill="1" applyBorder="1" applyAlignment="1">
      <alignment horizontal="center" vertical="center"/>
    </xf>
    <xf numFmtId="37" fontId="0" fillId="6" borderId="3" xfId="1" applyNumberFormat="1" applyFont="1" applyFill="1" applyBorder="1" applyAlignment="1">
      <alignment horizontal="center" vertical="center"/>
    </xf>
    <xf numFmtId="7" fontId="23" fillId="10" borderId="0" xfId="2" quotePrefix="1" applyNumberFormat="1" applyFont="1" applyFill="1" applyAlignment="1" applyProtection="1">
      <alignment horizontal="center" vertical="center"/>
      <protection hidden="1"/>
    </xf>
    <xf numFmtId="0" fontId="38" fillId="2" borderId="0" xfId="0" applyFont="1" applyFill="1"/>
    <xf numFmtId="44" fontId="38" fillId="2" borderId="0" xfId="2" applyFont="1" applyFill="1"/>
    <xf numFmtId="0" fontId="38" fillId="2" borderId="0" xfId="0" applyFont="1" applyFill="1" applyAlignment="1">
      <alignment horizontal="center"/>
    </xf>
    <xf numFmtId="8" fontId="15" fillId="14" borderId="0" xfId="2" applyNumberFormat="1" applyFont="1" applyFill="1" applyBorder="1" applyAlignment="1" applyProtection="1">
      <alignment horizontal="center" vertical="center"/>
      <protection locked="0"/>
    </xf>
    <xf numFmtId="37" fontId="0" fillId="14" borderId="0" xfId="1" applyNumberFormat="1" applyFont="1" applyFill="1" applyBorder="1" applyAlignment="1">
      <alignment horizontal="center" vertical="center"/>
    </xf>
    <xf numFmtId="7" fontId="16" fillId="14" borderId="0" xfId="2" applyNumberFormat="1" applyFont="1" applyFill="1" applyBorder="1" applyAlignment="1" applyProtection="1">
      <alignment horizontal="center" vertical="center"/>
      <protection hidden="1"/>
    </xf>
    <xf numFmtId="0" fontId="15" fillId="14" borderId="0" xfId="0" applyFont="1" applyFill="1" applyAlignment="1" applyProtection="1">
      <alignment horizontal="right" vertical="center" wrapText="1"/>
      <protection locked="0"/>
    </xf>
    <xf numFmtId="0" fontId="15" fillId="14" borderId="0" xfId="0" applyFont="1" applyFill="1" applyAlignment="1" applyProtection="1">
      <alignment horizontal="left" vertical="center" wrapText="1"/>
      <protection locked="0"/>
    </xf>
    <xf numFmtId="0" fontId="15" fillId="14" borderId="0" xfId="0" applyFont="1" applyFill="1" applyAlignment="1" applyProtection="1">
      <alignment horizontal="left" vertical="center" indent="3"/>
      <protection locked="0"/>
    </xf>
    <xf numFmtId="7" fontId="15" fillId="14" borderId="0" xfId="2" applyNumberFormat="1" applyFont="1" applyFill="1" applyBorder="1" applyAlignment="1" applyProtection="1">
      <alignment horizontal="right" vertical="center" indent="3"/>
      <protection locked="0"/>
    </xf>
    <xf numFmtId="0" fontId="15" fillId="14" borderId="0" xfId="0" applyFont="1" applyFill="1" applyAlignment="1" applyProtection="1">
      <alignment horizontal="center" vertical="center"/>
      <protection locked="0"/>
    </xf>
    <xf numFmtId="0" fontId="15" fillId="14" borderId="0" xfId="0" quotePrefix="1" applyFont="1" applyFill="1" applyAlignment="1" applyProtection="1">
      <alignment horizontal="center" vertical="center"/>
      <protection locked="0"/>
    </xf>
    <xf numFmtId="0" fontId="15" fillId="14" borderId="1" xfId="0" applyFont="1" applyFill="1" applyBorder="1" applyAlignment="1" applyProtection="1">
      <alignment horizontal="right" vertical="center" wrapText="1"/>
      <protection locked="0"/>
    </xf>
    <xf numFmtId="0" fontId="15" fillId="14" borderId="1" xfId="0" applyFont="1" applyFill="1" applyBorder="1" applyAlignment="1" applyProtection="1">
      <alignment horizontal="left" vertical="center" wrapText="1"/>
      <protection locked="0"/>
    </xf>
    <xf numFmtId="0" fontId="15" fillId="14" borderId="1" xfId="0" applyFont="1" applyFill="1" applyBorder="1" applyAlignment="1" applyProtection="1">
      <alignment horizontal="left" vertical="center" indent="3"/>
      <protection locked="0"/>
    </xf>
    <xf numFmtId="7" fontId="15" fillId="14" borderId="1" xfId="2" applyNumberFormat="1" applyFont="1" applyFill="1" applyBorder="1" applyAlignment="1" applyProtection="1">
      <alignment horizontal="right" vertical="center" indent="3"/>
      <protection locked="0"/>
    </xf>
    <xf numFmtId="0" fontId="15" fillId="14" borderId="1" xfId="0" applyFont="1" applyFill="1" applyBorder="1" applyAlignment="1" applyProtection="1">
      <alignment horizontal="center" vertical="center"/>
      <protection locked="0"/>
    </xf>
    <xf numFmtId="37" fontId="0" fillId="14" borderId="1" xfId="1" applyNumberFormat="1" applyFont="1" applyFill="1" applyBorder="1" applyAlignment="1">
      <alignment horizontal="center" vertical="center"/>
    </xf>
    <xf numFmtId="0" fontId="15" fillId="14" borderId="1" xfId="0" quotePrefix="1" applyFont="1" applyFill="1" applyBorder="1" applyAlignment="1" applyProtection="1">
      <alignment horizontal="center" vertical="center"/>
      <protection locked="0"/>
    </xf>
    <xf numFmtId="7" fontId="16" fillId="14" borderId="1" xfId="2" applyNumberFormat="1" applyFont="1" applyFill="1" applyBorder="1" applyAlignment="1" applyProtection="1">
      <alignment horizontal="center" vertical="center"/>
      <protection hidden="1"/>
    </xf>
    <xf numFmtId="0" fontId="2" fillId="6" borderId="0" xfId="0" applyFont="1" applyFill="1" applyProtection="1">
      <protection locked="0"/>
    </xf>
    <xf numFmtId="44" fontId="2" fillId="6" borderId="0" xfId="2" applyFont="1" applyFill="1" applyProtection="1">
      <protection locked="0"/>
    </xf>
    <xf numFmtId="0" fontId="2" fillId="6" borderId="0" xfId="0" applyFont="1" applyFill="1" applyAlignment="1" applyProtection="1">
      <alignment horizontal="center"/>
      <protection locked="0"/>
    </xf>
    <xf numFmtId="0" fontId="14" fillId="14" borderId="2" xfId="0" applyFont="1" applyFill="1" applyBorder="1" applyAlignment="1" applyProtection="1">
      <alignment vertical="center" wrapText="1"/>
      <protection locked="0"/>
    </xf>
    <xf numFmtId="0" fontId="15" fillId="14" borderId="2" xfId="0" applyFont="1" applyFill="1" applyBorder="1" applyAlignment="1" applyProtection="1">
      <alignment horizontal="right" vertical="center"/>
      <protection locked="0"/>
    </xf>
    <xf numFmtId="0" fontId="15" fillId="14" borderId="2" xfId="0" applyFont="1" applyFill="1" applyBorder="1" applyAlignment="1" applyProtection="1">
      <alignment horizontal="left" vertical="center"/>
      <protection locked="0"/>
    </xf>
    <xf numFmtId="0" fontId="15" fillId="14" borderId="2" xfId="0" applyFont="1" applyFill="1" applyBorder="1" applyAlignment="1" applyProtection="1">
      <alignment horizontal="left" vertical="center" indent="3"/>
      <protection locked="0"/>
    </xf>
    <xf numFmtId="7" fontId="15" fillId="14" borderId="2" xfId="2" applyNumberFormat="1" applyFont="1" applyFill="1" applyBorder="1" applyAlignment="1" applyProtection="1">
      <alignment horizontal="right" vertical="center" indent="3"/>
      <protection locked="0"/>
    </xf>
    <xf numFmtId="0" fontId="15" fillId="14" borderId="2" xfId="0" applyFont="1" applyFill="1" applyBorder="1" applyAlignment="1" applyProtection="1">
      <alignment horizontal="center" vertical="center"/>
      <protection locked="0"/>
    </xf>
    <xf numFmtId="37" fontId="0" fillId="14" borderId="2" xfId="1" applyNumberFormat="1" applyFont="1" applyFill="1" applyBorder="1" applyAlignment="1">
      <alignment horizontal="center" vertical="center"/>
    </xf>
    <xf numFmtId="8" fontId="16" fillId="14" borderId="2" xfId="0" applyNumberFormat="1" applyFont="1" applyFill="1" applyBorder="1" applyAlignment="1" applyProtection="1">
      <alignment horizontal="center" vertical="center"/>
      <protection hidden="1"/>
    </xf>
    <xf numFmtId="7" fontId="16" fillId="14" borderId="2" xfId="2" applyNumberFormat="1" applyFont="1" applyFill="1" applyBorder="1" applyAlignment="1" applyProtection="1">
      <alignment horizontal="center" vertical="center"/>
      <protection hidden="1"/>
    </xf>
    <xf numFmtId="0" fontId="15" fillId="14" borderId="0" xfId="0" applyFont="1" applyFill="1" applyAlignment="1" applyProtection="1">
      <alignment vertical="center" wrapText="1"/>
      <protection locked="0"/>
    </xf>
    <xf numFmtId="8" fontId="16" fillId="14" borderId="0" xfId="0" applyNumberFormat="1" applyFont="1" applyFill="1" applyAlignment="1" applyProtection="1">
      <alignment horizontal="center" vertical="center"/>
      <protection hidden="1"/>
    </xf>
    <xf numFmtId="0" fontId="15" fillId="14" borderId="1" xfId="0" applyFont="1" applyFill="1" applyBorder="1" applyAlignment="1" applyProtection="1">
      <alignment vertical="center"/>
      <protection locked="0"/>
    </xf>
    <xf numFmtId="0" fontId="15" fillId="14" borderId="1" xfId="0" applyFont="1" applyFill="1" applyBorder="1" applyAlignment="1" applyProtection="1">
      <alignment horizontal="left" vertical="center"/>
      <protection locked="0"/>
    </xf>
    <xf numFmtId="0" fontId="15" fillId="14" borderId="1" xfId="0" applyFont="1" applyFill="1" applyBorder="1" applyAlignment="1" applyProtection="1">
      <alignment horizontal="left" vertical="center" wrapText="1" indent="3"/>
      <protection locked="0"/>
    </xf>
    <xf numFmtId="8" fontId="15" fillId="14" borderId="1" xfId="2" applyNumberFormat="1" applyFont="1" applyFill="1" applyBorder="1" applyAlignment="1" applyProtection="1">
      <alignment horizontal="center" vertical="center"/>
      <protection locked="0"/>
    </xf>
    <xf numFmtId="8" fontId="16" fillId="14" borderId="1" xfId="0" applyNumberFormat="1" applyFont="1" applyFill="1" applyBorder="1" applyAlignment="1" applyProtection="1">
      <alignment horizontal="center" vertical="center"/>
      <protection hidden="1"/>
    </xf>
    <xf numFmtId="0" fontId="10" fillId="5" borderId="0" xfId="0" applyFont="1" applyFill="1" applyAlignment="1" applyProtection="1">
      <alignment horizontal="center" vertical="center"/>
      <protection locked="0"/>
    </xf>
    <xf numFmtId="0" fontId="10" fillId="12" borderId="0" xfId="0" applyFont="1" applyFill="1" applyAlignment="1" applyProtection="1">
      <alignment horizontal="center" vertical="center"/>
      <protection locked="0"/>
    </xf>
    <xf numFmtId="0" fontId="10" fillId="13" borderId="0" xfId="0" applyFont="1" applyFill="1" applyAlignment="1" applyProtection="1">
      <alignment horizontal="center" vertical="center"/>
      <protection locked="0"/>
    </xf>
    <xf numFmtId="0" fontId="10" fillId="7" borderId="0" xfId="0" applyFont="1" applyFill="1" applyAlignment="1" applyProtection="1">
      <alignment horizontal="center" vertical="center"/>
      <protection locked="0"/>
    </xf>
    <xf numFmtId="0" fontId="14" fillId="6" borderId="0" xfId="0" applyFont="1" applyFill="1" applyAlignment="1" applyProtection="1">
      <alignment horizontal="left" vertical="center" wrapText="1"/>
      <protection locked="0"/>
    </xf>
    <xf numFmtId="0" fontId="14" fillId="6" borderId="0" xfId="0" applyFont="1" applyFill="1" applyAlignment="1" applyProtection="1">
      <alignment vertical="center" wrapText="1"/>
      <protection locked="0"/>
    </xf>
    <xf numFmtId="0" fontId="14" fillId="6" borderId="1" xfId="0" applyFont="1" applyFill="1" applyBorder="1" applyAlignment="1" applyProtection="1">
      <alignment vertical="center" wrapText="1"/>
      <protection locked="0"/>
    </xf>
    <xf numFmtId="0" fontId="14" fillId="2" borderId="3" xfId="0" applyFont="1" applyFill="1" applyBorder="1" applyAlignment="1" applyProtection="1">
      <alignment horizontal="left" vertical="center" wrapText="1"/>
      <protection locked="0"/>
    </xf>
    <xf numFmtId="0" fontId="14" fillId="2" borderId="0" xfId="0" applyFont="1" applyFill="1" applyAlignment="1" applyProtection="1">
      <alignment horizontal="left" vertical="center" wrapText="1"/>
      <protection locked="0"/>
    </xf>
    <xf numFmtId="0" fontId="14" fillId="2" borderId="1" xfId="0" applyFont="1" applyFill="1" applyBorder="1" applyAlignment="1" applyProtection="1">
      <alignment horizontal="left" vertical="center" wrapText="1"/>
      <protection locked="0"/>
    </xf>
    <xf numFmtId="0" fontId="14" fillId="6" borderId="3" xfId="0" applyFont="1" applyFill="1" applyBorder="1" applyAlignment="1" applyProtection="1">
      <alignment horizontal="left" vertical="center" wrapText="1"/>
      <protection locked="0"/>
    </xf>
    <xf numFmtId="0" fontId="14" fillId="6" borderId="1" xfId="0" applyFont="1" applyFill="1" applyBorder="1" applyAlignment="1" applyProtection="1">
      <alignment horizontal="left" vertical="center" wrapText="1"/>
      <protection locked="0"/>
    </xf>
    <xf numFmtId="0" fontId="40" fillId="3" borderId="0" xfId="0" applyFont="1" applyFill="1" applyAlignment="1" applyProtection="1">
      <alignment horizontal="left" vertical="center" wrapText="1"/>
      <protection locked="0"/>
    </xf>
    <xf numFmtId="0" fontId="7" fillId="3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10" fillId="11" borderId="0" xfId="0" applyFont="1" applyFill="1" applyAlignment="1" applyProtection="1">
      <alignment horizontal="center" vertical="center"/>
      <protection locked="0"/>
    </xf>
    <xf numFmtId="0" fontId="10" fillId="11" borderId="0" xfId="0" applyFont="1" applyFill="1" applyAlignment="1" applyProtection="1">
      <alignment horizontal="center" vertical="center" wrapText="1"/>
      <protection locked="0"/>
    </xf>
    <xf numFmtId="7" fontId="23" fillId="2" borderId="0" xfId="2" applyNumberFormat="1" applyFont="1" applyFill="1" applyAlignment="1" applyProtection="1">
      <alignment horizontal="center" vertical="center"/>
      <protection hidden="1"/>
    </xf>
    <xf numFmtId="0" fontId="37" fillId="4" borderId="0" xfId="0" applyFont="1" applyFill="1" applyAlignment="1" applyProtection="1">
      <alignment horizontal="center" vertical="center"/>
      <protection locked="0"/>
    </xf>
    <xf numFmtId="0" fontId="21" fillId="9" borderId="0" xfId="0" applyFont="1" applyFill="1" applyAlignment="1" applyProtection="1">
      <alignment horizontal="left" vertical="center" wrapText="1" indent="1"/>
      <protection locked="0"/>
    </xf>
    <xf numFmtId="0" fontId="24" fillId="2" borderId="0" xfId="0" applyFont="1" applyFill="1" applyAlignment="1" applyProtection="1">
      <alignment horizontal="left" vertical="center" wrapText="1"/>
      <protection locked="0"/>
    </xf>
    <xf numFmtId="164" fontId="22" fillId="10" borderId="0" xfId="0" quotePrefix="1" applyNumberFormat="1" applyFont="1" applyFill="1" applyAlignment="1" applyProtection="1">
      <alignment horizontal="right" vertical="center" wrapText="1"/>
      <protection locked="0"/>
    </xf>
    <xf numFmtId="0" fontId="13" fillId="8" borderId="0" xfId="0" applyFont="1" applyFill="1" applyAlignment="1" applyProtection="1">
      <alignment horizontal="center" vertical="center" wrapText="1"/>
      <protection locked="0"/>
    </xf>
    <xf numFmtId="164" fontId="22" fillId="2" borderId="0" xfId="0" applyNumberFormat="1" applyFont="1" applyFill="1" applyAlignment="1" applyProtection="1">
      <alignment horizontal="center" vertical="center" wrapText="1"/>
      <protection locked="0"/>
    </xf>
    <xf numFmtId="164" fontId="30" fillId="2" borderId="0" xfId="3" quotePrefix="1" applyNumberFormat="1" applyFont="1" applyFill="1" applyBorder="1" applyAlignment="1" applyProtection="1">
      <alignment horizontal="center" vertical="center"/>
      <protection hidden="1"/>
    </xf>
    <xf numFmtId="0" fontId="39" fillId="3" borderId="0" xfId="0" applyFont="1" applyFill="1" applyAlignment="1" applyProtection="1">
      <alignment horizontal="left" vertical="center" wrapText="1"/>
      <protection locked="0"/>
    </xf>
    <xf numFmtId="0" fontId="14" fillId="14" borderId="0" xfId="0" applyFont="1" applyFill="1" applyAlignment="1" applyProtection="1">
      <alignment vertical="center" wrapText="1"/>
      <protection locked="0"/>
    </xf>
    <xf numFmtId="0" fontId="14" fillId="14" borderId="1" xfId="0" applyFont="1" applyFill="1" applyBorder="1" applyAlignment="1" applyProtection="1">
      <alignment vertical="center" wrapText="1"/>
      <protection locked="0"/>
    </xf>
    <xf numFmtId="0" fontId="14" fillId="14" borderId="0" xfId="0" applyFont="1" applyFill="1" applyAlignment="1" applyProtection="1">
      <alignment horizontal="left" vertical="center" wrapText="1"/>
      <protection locked="0"/>
    </xf>
    <xf numFmtId="0" fontId="14" fillId="14" borderId="1" xfId="0" applyFont="1" applyFill="1" applyBorder="1" applyAlignment="1" applyProtection="1">
      <alignment horizontal="left" vertical="center" wrapText="1"/>
      <protection locked="0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6"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#REF!" lockText="1" noThreeD="1"/>
</file>

<file path=xl/ctrlProps/ctrlProp2.xml><?xml version="1.0" encoding="utf-8"?>
<formControlPr xmlns="http://schemas.microsoft.com/office/spreadsheetml/2009/9/main" objectType="CheckBox" checked="Checked" fmlaLink="#REF!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0</xdr:colOff>
      <xdr:row>8</xdr:row>
      <xdr:rowOff>109753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0" y="238125"/>
          <a:ext cx="0" cy="118607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0</xdr:colOff>
      <xdr:row>19</xdr:row>
      <xdr:rowOff>129047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0" y="238125"/>
          <a:ext cx="0" cy="330722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0</xdr:colOff>
      <xdr:row>19</xdr:row>
      <xdr:rowOff>129047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0" y="238125"/>
          <a:ext cx="0" cy="330722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527050</xdr:colOff>
          <xdr:row>47</xdr:row>
          <xdr:rowOff>0</xdr:rowOff>
        </xdr:from>
        <xdr:to>
          <xdr:col>5</xdr:col>
          <xdr:colOff>781050</xdr:colOff>
          <xdr:row>1048572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6350</xdr:colOff>
      <xdr:row>0</xdr:row>
      <xdr:rowOff>228600</xdr:rowOff>
    </xdr:from>
    <xdr:to>
      <xdr:col>9</xdr:col>
      <xdr:colOff>1238250</xdr:colOff>
      <xdr:row>2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" y="228600"/>
          <a:ext cx="9175750" cy="904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0</xdr:colOff>
      <xdr:row>8</xdr:row>
      <xdr:rowOff>109753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0" y="238125"/>
          <a:ext cx="0" cy="313870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0</xdr:colOff>
      <xdr:row>19</xdr:row>
      <xdr:rowOff>129047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0" y="238125"/>
          <a:ext cx="0" cy="718707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0</xdr:colOff>
      <xdr:row>19</xdr:row>
      <xdr:rowOff>129047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0" y="238125"/>
          <a:ext cx="0" cy="718072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527050</xdr:colOff>
          <xdr:row>34</xdr:row>
          <xdr:rowOff>0</xdr:rowOff>
        </xdr:from>
        <xdr:to>
          <xdr:col>5</xdr:col>
          <xdr:colOff>781050</xdr:colOff>
          <xdr:row>1048564</xdr:row>
          <xdr:rowOff>19050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12696</xdr:colOff>
      <xdr:row>1</xdr:row>
      <xdr:rowOff>1</xdr:rowOff>
    </xdr:from>
    <xdr:to>
      <xdr:col>16384</xdr:col>
      <xdr:colOff>22225</xdr:colOff>
      <xdr:row>2</xdr:row>
      <xdr:rowOff>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96" y="238126"/>
          <a:ext cx="9102729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F8D24-8819-41F5-B204-5855CDE74C3B}">
  <sheetPr codeName="Sheet1"/>
  <dimension ref="A1:XFC59"/>
  <sheetViews>
    <sheetView workbookViewId="0">
      <selection activeCell="H23" sqref="H23"/>
    </sheetView>
  </sheetViews>
  <sheetFormatPr defaultColWidth="0" defaultRowHeight="18.75" customHeight="1" zeroHeight="1" x14ac:dyDescent="0.45"/>
  <cols>
    <col min="1" max="1" width="2.7265625" style="1" customWidth="1"/>
    <col min="2" max="2" width="45.7265625" style="1" customWidth="1"/>
    <col min="3" max="3" width="4.54296875" style="1" bestFit="1" customWidth="1"/>
    <col min="4" max="4" width="5.54296875" style="1" customWidth="1"/>
    <col min="5" max="5" width="13.7265625" style="1" customWidth="1"/>
    <col min="6" max="6" width="20.26953125" style="2" bestFit="1" customWidth="1"/>
    <col min="7" max="7" width="2.26953125" style="3" customWidth="1"/>
    <col min="8" max="8" width="11.453125" style="1" customWidth="1"/>
    <col min="9" max="9" width="6.453125" style="1" customWidth="1"/>
    <col min="10" max="10" width="18.7265625" style="3" customWidth="1"/>
    <col min="11" max="11" width="3.453125" style="1" hidden="1"/>
    <col min="12" max="12" width="3.453125" style="3" hidden="1"/>
    <col min="13" max="16383" width="3.453125" style="4" hidden="1"/>
    <col min="16384" max="16384" width="16" style="4" hidden="1"/>
  </cols>
  <sheetData>
    <row r="1" spans="1:12" ht="18.5" x14ac:dyDescent="0.45">
      <c r="A1" s="178"/>
      <c r="B1" s="178"/>
      <c r="C1" s="178"/>
      <c r="D1" s="178"/>
      <c r="E1" s="178"/>
      <c r="F1" s="179"/>
      <c r="G1" s="180"/>
      <c r="H1" s="178"/>
      <c r="I1" s="178"/>
      <c r="J1" s="180"/>
    </row>
    <row r="2" spans="1:12" ht="70.5" customHeight="1" x14ac:dyDescent="0.45">
      <c r="B2" s="5"/>
      <c r="C2" s="6"/>
      <c r="D2" s="6"/>
      <c r="E2" s="6"/>
      <c r="F2" s="7"/>
      <c r="G2" s="8"/>
      <c r="H2" s="8"/>
      <c r="I2" s="8"/>
      <c r="J2" s="8"/>
      <c r="L2" s="8"/>
    </row>
    <row r="3" spans="1:12" ht="29.25" customHeight="1" x14ac:dyDescent="0.45">
      <c r="A3" s="9"/>
      <c r="B3" s="209" t="s">
        <v>60</v>
      </c>
      <c r="C3" s="209"/>
      <c r="D3" s="209"/>
      <c r="E3" s="209"/>
      <c r="F3" s="209"/>
      <c r="G3" s="209"/>
      <c r="L3" s="10"/>
    </row>
    <row r="4" spans="1:12" ht="29.25" customHeight="1" x14ac:dyDescent="0.45">
      <c r="A4" s="11"/>
      <c r="B4" s="210" t="s">
        <v>61</v>
      </c>
      <c r="C4" s="210"/>
      <c r="D4" s="210"/>
      <c r="E4" s="210"/>
      <c r="F4" s="210"/>
      <c r="G4" s="210"/>
      <c r="H4" s="211" t="s">
        <v>0</v>
      </c>
      <c r="I4" s="211"/>
      <c r="J4" s="211"/>
      <c r="L4" s="10"/>
    </row>
    <row r="5" spans="1:12" s="15" customFormat="1" ht="33.75" customHeight="1" x14ac:dyDescent="0.45">
      <c r="A5" s="12"/>
      <c r="B5" s="85" t="s">
        <v>1</v>
      </c>
      <c r="C5" s="212" t="s">
        <v>2</v>
      </c>
      <c r="D5" s="212"/>
      <c r="E5" s="86" t="s">
        <v>3</v>
      </c>
      <c r="F5" s="213" t="s">
        <v>4</v>
      </c>
      <c r="G5" s="213"/>
      <c r="H5" s="86" t="s">
        <v>5</v>
      </c>
      <c r="I5" s="87"/>
      <c r="J5" s="86" t="s">
        <v>6</v>
      </c>
      <c r="K5" s="13"/>
      <c r="L5" s="14"/>
    </row>
    <row r="6" spans="1:12" s="17" customFormat="1" ht="16.5" customHeight="1" x14ac:dyDescent="0.45">
      <c r="A6" s="16"/>
      <c r="B6" s="197" t="s">
        <v>7</v>
      </c>
      <c r="C6" s="197"/>
      <c r="D6" s="197"/>
      <c r="E6" s="197"/>
      <c r="F6" s="197"/>
      <c r="G6" s="197"/>
      <c r="H6" s="197"/>
      <c r="I6" s="197"/>
      <c r="J6" s="197"/>
      <c r="L6" s="18" t="s">
        <v>8</v>
      </c>
    </row>
    <row r="7" spans="1:12" ht="30" customHeight="1" x14ac:dyDescent="0.45">
      <c r="B7" s="202" t="s">
        <v>9</v>
      </c>
      <c r="C7" s="90">
        <v>1</v>
      </c>
      <c r="D7" s="91" t="s">
        <v>10</v>
      </c>
      <c r="E7" s="27" t="s">
        <v>19</v>
      </c>
      <c r="F7" s="79">
        <v>12</v>
      </c>
      <c r="G7" s="80" t="s">
        <v>12</v>
      </c>
      <c r="H7" s="153"/>
      <c r="I7" s="81" t="s">
        <v>13</v>
      </c>
      <c r="J7" s="83">
        <f>IF(H7&gt;=2,F7*H7,)</f>
        <v>0</v>
      </c>
      <c r="K7" s="19">
        <f>IF(J7&gt;0,1,0)</f>
        <v>0</v>
      </c>
      <c r="L7" s="20">
        <f>IF(OR(_xlfn.NUMBERVALUE(K7),_xlfn.NUMBERVALUE(K8)),1,0)</f>
        <v>0</v>
      </c>
    </row>
    <row r="8" spans="1:12" ht="30" customHeight="1" x14ac:dyDescent="0.45">
      <c r="B8" s="203"/>
      <c r="C8" s="100">
        <v>1</v>
      </c>
      <c r="D8" s="101" t="s">
        <v>14</v>
      </c>
      <c r="E8" s="102" t="s">
        <v>11</v>
      </c>
      <c r="F8" s="103">
        <v>1</v>
      </c>
      <c r="G8" s="97" t="s">
        <v>12</v>
      </c>
      <c r="H8" s="149"/>
      <c r="I8" s="98" t="s">
        <v>13</v>
      </c>
      <c r="J8" s="99">
        <f>IF(H8&gt;=4,F8*H8,)</f>
        <v>0</v>
      </c>
      <c r="K8" s="19">
        <f>IF(J8&gt;0,1,0)</f>
        <v>0</v>
      </c>
      <c r="L8" s="20"/>
    </row>
    <row r="9" spans="1:12" ht="30" customHeight="1" x14ac:dyDescent="0.45">
      <c r="B9" s="205" t="s">
        <v>49</v>
      </c>
      <c r="C9" s="82">
        <v>0.5</v>
      </c>
      <c r="D9" s="22" t="s">
        <v>10</v>
      </c>
      <c r="E9" s="74" t="s">
        <v>19</v>
      </c>
      <c r="F9" s="75">
        <v>222</v>
      </c>
      <c r="G9" s="76" t="s">
        <v>12</v>
      </c>
      <c r="H9" s="151"/>
      <c r="I9" s="77" t="s">
        <v>13</v>
      </c>
      <c r="J9" s="84">
        <f>IF(H9&gt;=2,F9*H9,)</f>
        <v>0</v>
      </c>
      <c r="K9" s="19"/>
      <c r="L9" s="20"/>
    </row>
    <row r="10" spans="1:12" ht="30" customHeight="1" x14ac:dyDescent="0.45">
      <c r="B10" s="205"/>
      <c r="C10" s="82">
        <v>1</v>
      </c>
      <c r="D10" s="22" t="s">
        <v>14</v>
      </c>
      <c r="E10" s="23" t="s">
        <v>19</v>
      </c>
      <c r="F10" s="75">
        <v>65</v>
      </c>
      <c r="G10" s="76" t="s">
        <v>12</v>
      </c>
      <c r="H10" s="151"/>
      <c r="I10" s="78" t="s">
        <v>13</v>
      </c>
      <c r="J10" s="84">
        <f>IF(H10&gt;=2,F10*H10,)</f>
        <v>0</v>
      </c>
      <c r="K10" s="19">
        <f t="shared" ref="K10:K38" si="0">IF(J10&gt;0,1,0)</f>
        <v>0</v>
      </c>
      <c r="L10" s="20">
        <f t="shared" ref="L10:L38" si="1">_xlfn.NUMBERVALUE(K10)</f>
        <v>0</v>
      </c>
    </row>
    <row r="11" spans="1:12" ht="17.25" customHeight="1" x14ac:dyDescent="0.45">
      <c r="B11" s="198" t="s">
        <v>16</v>
      </c>
      <c r="C11" s="198"/>
      <c r="D11" s="198"/>
      <c r="E11" s="198"/>
      <c r="F11" s="198"/>
      <c r="G11" s="198"/>
      <c r="H11" s="198"/>
      <c r="I11" s="198"/>
      <c r="J11" s="198"/>
      <c r="K11" s="19">
        <f t="shared" si="0"/>
        <v>0</v>
      </c>
      <c r="L11" s="20">
        <f t="shared" si="1"/>
        <v>0</v>
      </c>
    </row>
    <row r="12" spans="1:12" ht="30" customHeight="1" x14ac:dyDescent="0.45">
      <c r="B12" s="92" t="s">
        <v>17</v>
      </c>
      <c r="C12" s="93">
        <v>50</v>
      </c>
      <c r="D12" s="94" t="s">
        <v>15</v>
      </c>
      <c r="E12" s="95" t="s">
        <v>56</v>
      </c>
      <c r="F12" s="96">
        <v>4</v>
      </c>
      <c r="G12" s="97" t="s">
        <v>12</v>
      </c>
      <c r="H12" s="149"/>
      <c r="I12" s="98" t="s">
        <v>13</v>
      </c>
      <c r="J12" s="99">
        <f>IF(H12&gt;=4,F12*H12,)</f>
        <v>0</v>
      </c>
      <c r="K12" s="19">
        <f t="shared" si="0"/>
        <v>0</v>
      </c>
      <c r="L12" s="20">
        <f t="shared" si="1"/>
        <v>0</v>
      </c>
    </row>
    <row r="13" spans="1:12" ht="30" customHeight="1" x14ac:dyDescent="0.45">
      <c r="B13" s="204" t="s">
        <v>18</v>
      </c>
      <c r="C13" s="104">
        <v>0.5</v>
      </c>
      <c r="D13" s="105" t="s">
        <v>10</v>
      </c>
      <c r="E13" s="106" t="s">
        <v>19</v>
      </c>
      <c r="F13" s="107">
        <v>6</v>
      </c>
      <c r="G13" s="108" t="s">
        <v>12</v>
      </c>
      <c r="H13" s="150"/>
      <c r="I13" s="109" t="s">
        <v>13</v>
      </c>
      <c r="J13" s="110">
        <f>IF(H13&gt;=2,F13*H13,)</f>
        <v>0</v>
      </c>
      <c r="K13" s="19">
        <f t="shared" si="0"/>
        <v>0</v>
      </c>
      <c r="L13" s="20">
        <f>IF(OR(_xlfn.NUMBERVALUE(K13),_xlfn.NUMBERVALUE(K14),_xlfn.NUMBERVALUE(K15)),1,0)</f>
        <v>0</v>
      </c>
    </row>
    <row r="14" spans="1:12" ht="30" customHeight="1" x14ac:dyDescent="0.45">
      <c r="B14" s="205"/>
      <c r="C14" s="111">
        <v>2.5</v>
      </c>
      <c r="D14" s="22" t="s">
        <v>10</v>
      </c>
      <c r="E14" s="23" t="s">
        <v>19</v>
      </c>
      <c r="F14" s="89">
        <v>50</v>
      </c>
      <c r="G14" s="76" t="s">
        <v>12</v>
      </c>
      <c r="H14" s="151"/>
      <c r="I14" s="78" t="s">
        <v>13</v>
      </c>
      <c r="J14" s="84">
        <f t="shared" ref="J14" si="2">IF(H14&gt;=2,F14*H14,)</f>
        <v>0</v>
      </c>
      <c r="K14" s="19">
        <f t="shared" si="0"/>
        <v>0</v>
      </c>
      <c r="L14" s="20"/>
    </row>
    <row r="15" spans="1:12" ht="30" customHeight="1" x14ac:dyDescent="0.45">
      <c r="B15" s="206"/>
      <c r="C15" s="112">
        <v>30</v>
      </c>
      <c r="D15" s="113" t="s">
        <v>10</v>
      </c>
      <c r="E15" s="114" t="s">
        <v>20</v>
      </c>
      <c r="F15" s="115">
        <v>757</v>
      </c>
      <c r="G15" s="116" t="s">
        <v>12</v>
      </c>
      <c r="H15" s="152"/>
      <c r="I15" s="117" t="s">
        <v>13</v>
      </c>
      <c r="J15" s="118">
        <f>IF(H15&gt;=1,F15*H15,)</f>
        <v>0</v>
      </c>
      <c r="K15" s="19">
        <f t="shared" si="0"/>
        <v>0</v>
      </c>
      <c r="L15" s="20"/>
    </row>
    <row r="16" spans="1:12" ht="30" customHeight="1" x14ac:dyDescent="0.45">
      <c r="B16" s="119" t="s">
        <v>21</v>
      </c>
      <c r="C16" s="120">
        <v>2.5</v>
      </c>
      <c r="D16" s="121" t="s">
        <v>15</v>
      </c>
      <c r="E16" s="122" t="s">
        <v>11</v>
      </c>
      <c r="F16" s="123">
        <v>9.5</v>
      </c>
      <c r="G16" s="124" t="s">
        <v>12</v>
      </c>
      <c r="H16" s="153"/>
      <c r="I16" s="125" t="s">
        <v>13</v>
      </c>
      <c r="J16" s="126">
        <f>IF(H16&gt;=4,F16*H16,)</f>
        <v>0</v>
      </c>
      <c r="K16" s="19">
        <f t="shared" si="0"/>
        <v>0</v>
      </c>
      <c r="L16" s="20">
        <f t="shared" si="1"/>
        <v>0</v>
      </c>
    </row>
    <row r="17" spans="2:12" ht="30" customHeight="1" x14ac:dyDescent="0.45">
      <c r="B17" s="127" t="s">
        <v>23</v>
      </c>
      <c r="C17" s="128">
        <v>1</v>
      </c>
      <c r="D17" s="129" t="s">
        <v>24</v>
      </c>
      <c r="E17" s="130" t="s">
        <v>22</v>
      </c>
      <c r="F17" s="131">
        <v>64</v>
      </c>
      <c r="G17" s="132" t="s">
        <v>12</v>
      </c>
      <c r="H17" s="154"/>
      <c r="I17" s="133" t="s">
        <v>13</v>
      </c>
      <c r="J17" s="134">
        <f>IF(H17&gt;=1,F17*H17,)</f>
        <v>0</v>
      </c>
      <c r="K17" s="19">
        <f t="shared" si="0"/>
        <v>0</v>
      </c>
      <c r="L17" s="20">
        <f t="shared" si="1"/>
        <v>0</v>
      </c>
    </row>
    <row r="18" spans="2:12" ht="30" customHeight="1" x14ac:dyDescent="0.45">
      <c r="B18" s="135" t="s">
        <v>50</v>
      </c>
      <c r="C18" s="25">
        <v>50</v>
      </c>
      <c r="D18" s="26" t="s">
        <v>15</v>
      </c>
      <c r="E18" s="27" t="s">
        <v>53</v>
      </c>
      <c r="F18" s="88">
        <v>0.5</v>
      </c>
      <c r="G18" s="80" t="s">
        <v>12</v>
      </c>
      <c r="H18" s="153"/>
      <c r="I18" s="136" t="s">
        <v>13</v>
      </c>
      <c r="J18" s="148">
        <f>IF(H18&gt;=300,F18*H18,)</f>
        <v>0</v>
      </c>
      <c r="K18" s="19">
        <f t="shared" si="0"/>
        <v>0</v>
      </c>
      <c r="L18" s="20">
        <f>IF(OR(_xlfn.NUMBERVALUE(K18),_xlfn.NUMBERVALUE(K19),_xlfn.NUMBERVALUE(K20)),1,0)</f>
        <v>0</v>
      </c>
    </row>
    <row r="19" spans="2:12" ht="30" customHeight="1" x14ac:dyDescent="0.45">
      <c r="B19" s="137" t="s">
        <v>51</v>
      </c>
      <c r="C19" s="25">
        <v>50</v>
      </c>
      <c r="D19" s="26" t="s">
        <v>15</v>
      </c>
      <c r="E19" s="27" t="s">
        <v>54</v>
      </c>
      <c r="F19" s="88">
        <v>0.6</v>
      </c>
      <c r="G19" s="80" t="s">
        <v>12</v>
      </c>
      <c r="H19" s="153"/>
      <c r="I19" s="136" t="s">
        <v>13</v>
      </c>
      <c r="J19" s="83">
        <f>IF(H19&gt;=250,F19*H19,)</f>
        <v>0</v>
      </c>
      <c r="K19" s="19">
        <f t="shared" si="0"/>
        <v>0</v>
      </c>
      <c r="L19" s="20"/>
    </row>
    <row r="20" spans="2:12" ht="30" customHeight="1" x14ac:dyDescent="0.45">
      <c r="B20" s="138" t="s">
        <v>52</v>
      </c>
      <c r="C20" s="139">
        <v>50</v>
      </c>
      <c r="D20" s="101" t="s">
        <v>15</v>
      </c>
      <c r="E20" s="95" t="s">
        <v>55</v>
      </c>
      <c r="F20" s="96">
        <v>0.75</v>
      </c>
      <c r="G20" s="97" t="s">
        <v>12</v>
      </c>
      <c r="H20" s="149"/>
      <c r="I20" s="140" t="s">
        <v>13</v>
      </c>
      <c r="J20" s="99">
        <f>IF(H20&gt;=200,F20*H20,)</f>
        <v>0</v>
      </c>
      <c r="K20" s="19">
        <f t="shared" si="0"/>
        <v>0</v>
      </c>
      <c r="L20" s="20"/>
    </row>
    <row r="21" spans="2:12" ht="30" customHeight="1" x14ac:dyDescent="0.45">
      <c r="B21" s="127" t="s">
        <v>25</v>
      </c>
      <c r="C21" s="128">
        <v>1</v>
      </c>
      <c r="D21" s="129" t="s">
        <v>15</v>
      </c>
      <c r="E21" s="130" t="s">
        <v>19</v>
      </c>
      <c r="F21" s="131">
        <v>12</v>
      </c>
      <c r="G21" s="132" t="s">
        <v>12</v>
      </c>
      <c r="H21" s="154"/>
      <c r="I21" s="141" t="s">
        <v>13</v>
      </c>
      <c r="J21" s="134">
        <f>IF(H21&gt;=2,F21*H21,)</f>
        <v>0</v>
      </c>
      <c r="K21" s="19">
        <f t="shared" si="0"/>
        <v>0</v>
      </c>
      <c r="L21" s="20">
        <f t="shared" si="1"/>
        <v>0</v>
      </c>
    </row>
    <row r="22" spans="2:12" ht="30" customHeight="1" x14ac:dyDescent="0.45">
      <c r="B22" s="207" t="s">
        <v>26</v>
      </c>
      <c r="C22" s="142">
        <v>1</v>
      </c>
      <c r="D22" s="143" t="s">
        <v>27</v>
      </c>
      <c r="E22" s="144" t="s">
        <v>19</v>
      </c>
      <c r="F22" s="145">
        <v>8</v>
      </c>
      <c r="G22" s="146" t="s">
        <v>12</v>
      </c>
      <c r="H22" s="153"/>
      <c r="I22" s="147" t="s">
        <v>13</v>
      </c>
      <c r="J22" s="148">
        <f>IF(H22&gt;=2,F22*H22,)</f>
        <v>0</v>
      </c>
      <c r="K22" s="19">
        <f t="shared" si="0"/>
        <v>0</v>
      </c>
      <c r="L22" s="20">
        <f>IF(OR(_xlfn.NUMBERVALUE(K22),_xlfn.NUMBERVALUE(K23)),1,0)</f>
        <v>0</v>
      </c>
    </row>
    <row r="23" spans="2:12" ht="30" customHeight="1" x14ac:dyDescent="0.45">
      <c r="B23" s="208"/>
      <c r="C23" s="93">
        <v>2</v>
      </c>
      <c r="D23" s="94" t="s">
        <v>10</v>
      </c>
      <c r="E23" s="95" t="s">
        <v>19</v>
      </c>
      <c r="F23" s="96">
        <v>76</v>
      </c>
      <c r="G23" s="97" t="s">
        <v>12</v>
      </c>
      <c r="H23" s="149"/>
      <c r="I23" s="140" t="s">
        <v>13</v>
      </c>
      <c r="J23" s="99">
        <f t="shared" ref="J23:J24" si="3">IF(H23&gt;=2,F23*H23,)</f>
        <v>0</v>
      </c>
      <c r="K23" s="19">
        <f t="shared" si="0"/>
        <v>0</v>
      </c>
      <c r="L23" s="20"/>
    </row>
    <row r="24" spans="2:12" ht="30" customHeight="1" x14ac:dyDescent="0.45">
      <c r="B24" s="127" t="s">
        <v>28</v>
      </c>
      <c r="C24" s="128">
        <v>2.5</v>
      </c>
      <c r="D24" s="129" t="s">
        <v>10</v>
      </c>
      <c r="E24" s="130" t="s">
        <v>19</v>
      </c>
      <c r="F24" s="131">
        <v>45</v>
      </c>
      <c r="G24" s="132" t="s">
        <v>12</v>
      </c>
      <c r="H24" s="154"/>
      <c r="I24" s="141" t="s">
        <v>13</v>
      </c>
      <c r="J24" s="134">
        <f t="shared" si="3"/>
        <v>0</v>
      </c>
      <c r="K24" s="19">
        <f t="shared" si="0"/>
        <v>0</v>
      </c>
      <c r="L24" s="20">
        <f t="shared" si="1"/>
        <v>0</v>
      </c>
    </row>
    <row r="25" spans="2:12" ht="30" customHeight="1" x14ac:dyDescent="0.45">
      <c r="B25" s="24" t="s">
        <v>29</v>
      </c>
      <c r="C25" s="25">
        <v>50</v>
      </c>
      <c r="D25" s="26" t="s">
        <v>15</v>
      </c>
      <c r="E25" s="27" t="s">
        <v>56</v>
      </c>
      <c r="F25" s="88">
        <v>3</v>
      </c>
      <c r="G25" s="80" t="s">
        <v>12</v>
      </c>
      <c r="H25" s="153"/>
      <c r="I25" s="136" t="s">
        <v>13</v>
      </c>
      <c r="J25" s="83">
        <f>IF(H25&gt;=4,F25*H25,)</f>
        <v>0</v>
      </c>
      <c r="K25" s="19">
        <f t="shared" si="0"/>
        <v>0</v>
      </c>
      <c r="L25" s="20">
        <f t="shared" si="1"/>
        <v>0</v>
      </c>
    </row>
    <row r="26" spans="2:12" ht="16.5" customHeight="1" x14ac:dyDescent="0.45">
      <c r="B26" s="199" t="s">
        <v>30</v>
      </c>
      <c r="C26" s="199"/>
      <c r="D26" s="199"/>
      <c r="E26" s="199"/>
      <c r="F26" s="199"/>
      <c r="G26" s="199"/>
      <c r="H26" s="199"/>
      <c r="I26" s="199"/>
      <c r="J26" s="199"/>
      <c r="K26" s="19">
        <f t="shared" si="0"/>
        <v>0</v>
      </c>
      <c r="L26" s="20">
        <f t="shared" si="1"/>
        <v>0</v>
      </c>
    </row>
    <row r="27" spans="2:12" ht="30" customHeight="1" x14ac:dyDescent="0.45">
      <c r="B27" s="24" t="s">
        <v>31</v>
      </c>
      <c r="C27" s="25">
        <v>1</v>
      </c>
      <c r="D27" s="26" t="s">
        <v>10</v>
      </c>
      <c r="E27" s="27" t="s">
        <v>19</v>
      </c>
      <c r="F27" s="88">
        <v>7</v>
      </c>
      <c r="G27" s="80" t="s">
        <v>12</v>
      </c>
      <c r="H27" s="149"/>
      <c r="I27" s="81" t="s">
        <v>13</v>
      </c>
      <c r="J27" s="83">
        <f>IF(H27&gt;=2,F27*H27,)</f>
        <v>0</v>
      </c>
      <c r="K27" s="19">
        <f t="shared" si="0"/>
        <v>0</v>
      </c>
      <c r="L27" s="20">
        <f t="shared" si="1"/>
        <v>0</v>
      </c>
    </row>
    <row r="28" spans="2:12" ht="30" customHeight="1" x14ac:dyDescent="0.45">
      <c r="B28" s="127" t="s">
        <v>32</v>
      </c>
      <c r="C28" s="128">
        <v>1</v>
      </c>
      <c r="D28" s="129" t="s">
        <v>27</v>
      </c>
      <c r="E28" s="130" t="s">
        <v>19</v>
      </c>
      <c r="F28" s="131">
        <v>53</v>
      </c>
      <c r="G28" s="132" t="s">
        <v>12</v>
      </c>
      <c r="H28" s="154"/>
      <c r="I28" s="133" t="s">
        <v>13</v>
      </c>
      <c r="J28" s="134">
        <f t="shared" ref="J28:J33" si="4">IF(H28&gt;=2,F28*H28,)</f>
        <v>0</v>
      </c>
      <c r="K28" s="19">
        <f t="shared" si="0"/>
        <v>0</v>
      </c>
      <c r="L28" s="20">
        <f t="shared" si="1"/>
        <v>0</v>
      </c>
    </row>
    <row r="29" spans="2:12" ht="30" customHeight="1" x14ac:dyDescent="0.45">
      <c r="B29" s="24" t="s">
        <v>33</v>
      </c>
      <c r="C29" s="25">
        <v>2.5</v>
      </c>
      <c r="D29" s="26" t="s">
        <v>10</v>
      </c>
      <c r="E29" s="27" t="s">
        <v>19</v>
      </c>
      <c r="F29" s="88">
        <v>7</v>
      </c>
      <c r="G29" s="80" t="s">
        <v>12</v>
      </c>
      <c r="H29" s="155"/>
      <c r="I29" s="81" t="s">
        <v>13</v>
      </c>
      <c r="J29" s="83">
        <f t="shared" si="4"/>
        <v>0</v>
      </c>
      <c r="K29" s="19">
        <f t="shared" si="0"/>
        <v>0</v>
      </c>
      <c r="L29" s="20">
        <f t="shared" si="1"/>
        <v>0</v>
      </c>
    </row>
    <row r="30" spans="2:12" ht="30" customHeight="1" x14ac:dyDescent="0.45">
      <c r="B30" s="127" t="s">
        <v>34</v>
      </c>
      <c r="C30" s="128">
        <v>1</v>
      </c>
      <c r="D30" s="129" t="s">
        <v>27</v>
      </c>
      <c r="E30" s="130" t="s">
        <v>19</v>
      </c>
      <c r="F30" s="131">
        <v>9</v>
      </c>
      <c r="G30" s="132" t="s">
        <v>12</v>
      </c>
      <c r="H30" s="154"/>
      <c r="I30" s="133" t="s">
        <v>13</v>
      </c>
      <c r="J30" s="134">
        <f t="shared" si="4"/>
        <v>0</v>
      </c>
      <c r="K30" s="19">
        <f t="shared" si="0"/>
        <v>0</v>
      </c>
      <c r="L30" s="20">
        <f t="shared" si="1"/>
        <v>0</v>
      </c>
    </row>
    <row r="31" spans="2:12" ht="30" customHeight="1" x14ac:dyDescent="0.45">
      <c r="B31" s="24" t="s">
        <v>35</v>
      </c>
      <c r="C31" s="25">
        <v>1</v>
      </c>
      <c r="D31" s="26" t="s">
        <v>10</v>
      </c>
      <c r="E31" s="27" t="s">
        <v>19</v>
      </c>
      <c r="F31" s="88">
        <v>5</v>
      </c>
      <c r="G31" s="80" t="s">
        <v>12</v>
      </c>
      <c r="H31" s="155"/>
      <c r="I31" s="81" t="s">
        <v>13</v>
      </c>
      <c r="J31" s="83">
        <f t="shared" si="4"/>
        <v>0</v>
      </c>
      <c r="K31" s="19">
        <f t="shared" si="0"/>
        <v>0</v>
      </c>
      <c r="L31" s="20">
        <f t="shared" si="1"/>
        <v>0</v>
      </c>
    </row>
    <row r="32" spans="2:12" ht="30" customHeight="1" x14ac:dyDescent="0.45">
      <c r="B32" s="127" t="s">
        <v>36</v>
      </c>
      <c r="C32" s="128">
        <v>1</v>
      </c>
      <c r="D32" s="129" t="s">
        <v>10</v>
      </c>
      <c r="E32" s="130" t="s">
        <v>19</v>
      </c>
      <c r="F32" s="131">
        <v>29</v>
      </c>
      <c r="G32" s="132" t="s">
        <v>12</v>
      </c>
      <c r="H32" s="154"/>
      <c r="I32" s="133" t="s">
        <v>13</v>
      </c>
      <c r="J32" s="134">
        <f t="shared" si="4"/>
        <v>0</v>
      </c>
      <c r="K32" s="19">
        <f t="shared" si="0"/>
        <v>0</v>
      </c>
      <c r="L32" s="20">
        <f t="shared" si="1"/>
        <v>0</v>
      </c>
    </row>
    <row r="33" spans="1:12" ht="30" customHeight="1" x14ac:dyDescent="0.45">
      <c r="B33" s="24" t="s">
        <v>37</v>
      </c>
      <c r="C33" s="25">
        <v>1</v>
      </c>
      <c r="D33" s="26" t="s">
        <v>10</v>
      </c>
      <c r="E33" s="27" t="s">
        <v>19</v>
      </c>
      <c r="F33" s="88">
        <v>6</v>
      </c>
      <c r="G33" s="80" t="s">
        <v>12</v>
      </c>
      <c r="H33" s="156"/>
      <c r="I33" s="81" t="s">
        <v>13</v>
      </c>
      <c r="J33" s="83">
        <f t="shared" si="4"/>
        <v>0</v>
      </c>
      <c r="K33" s="19">
        <f t="shared" si="0"/>
        <v>0</v>
      </c>
      <c r="L33" s="20">
        <f t="shared" si="1"/>
        <v>0</v>
      </c>
    </row>
    <row r="34" spans="1:12" ht="15.75" customHeight="1" x14ac:dyDescent="0.45">
      <c r="B34" s="200" t="s">
        <v>38</v>
      </c>
      <c r="C34" s="200"/>
      <c r="D34" s="200"/>
      <c r="E34" s="200"/>
      <c r="F34" s="200"/>
      <c r="G34" s="200"/>
      <c r="H34" s="200"/>
      <c r="I34" s="200"/>
      <c r="J34" s="200"/>
      <c r="K34" s="19">
        <f t="shared" si="0"/>
        <v>0</v>
      </c>
      <c r="L34" s="20">
        <f t="shared" si="1"/>
        <v>0</v>
      </c>
    </row>
    <row r="35" spans="1:12" ht="26.25" customHeight="1" x14ac:dyDescent="0.45">
      <c r="B35" s="201" t="s">
        <v>57</v>
      </c>
      <c r="C35" s="25">
        <v>1</v>
      </c>
      <c r="D35" s="26" t="s">
        <v>10</v>
      </c>
      <c r="E35" s="27" t="s">
        <v>19</v>
      </c>
      <c r="F35" s="88">
        <v>4</v>
      </c>
      <c r="G35" s="80" t="s">
        <v>12</v>
      </c>
      <c r="H35" s="153"/>
      <c r="I35" s="136" t="s">
        <v>13</v>
      </c>
      <c r="J35" s="83">
        <f>IF(H35&gt;=2,F35*H35,)</f>
        <v>0</v>
      </c>
      <c r="K35" s="19">
        <f t="shared" si="0"/>
        <v>0</v>
      </c>
      <c r="L35" s="20">
        <f t="shared" si="1"/>
        <v>0</v>
      </c>
    </row>
    <row r="36" spans="1:12" ht="26.25" customHeight="1" x14ac:dyDescent="0.45">
      <c r="B36" s="201"/>
      <c r="C36" s="25">
        <v>2.5</v>
      </c>
      <c r="D36" s="26" t="s">
        <v>10</v>
      </c>
      <c r="E36" s="27" t="s">
        <v>19</v>
      </c>
      <c r="F36" s="88">
        <v>13.5</v>
      </c>
      <c r="G36" s="80" t="s">
        <v>12</v>
      </c>
      <c r="H36" s="153"/>
      <c r="I36" s="136" t="s">
        <v>13</v>
      </c>
      <c r="J36" s="83">
        <f>IF(H36&gt;=2,F36*H36,)</f>
        <v>0</v>
      </c>
      <c r="K36" s="19">
        <f t="shared" ref="K36" si="5">IF(J36&gt;0,1,0)</f>
        <v>0</v>
      </c>
      <c r="L36" s="20">
        <f t="shared" ref="L36" si="6">_xlfn.NUMBERVALUE(K36)</f>
        <v>0</v>
      </c>
    </row>
    <row r="37" spans="1:12" ht="26.25" customHeight="1" x14ac:dyDescent="0.45">
      <c r="B37" s="127" t="s">
        <v>39</v>
      </c>
      <c r="C37" s="128">
        <v>1</v>
      </c>
      <c r="D37" s="129" t="s">
        <v>27</v>
      </c>
      <c r="E37" s="130" t="s">
        <v>19</v>
      </c>
      <c r="F37" s="131">
        <v>7</v>
      </c>
      <c r="G37" s="132" t="s">
        <v>12</v>
      </c>
      <c r="H37" s="150"/>
      <c r="I37" s="133" t="s">
        <v>13</v>
      </c>
      <c r="J37" s="134">
        <f>IF(H37&gt;=2,F37*H37,)</f>
        <v>0</v>
      </c>
      <c r="K37" s="19">
        <f t="shared" si="0"/>
        <v>0</v>
      </c>
      <c r="L37" s="20">
        <f t="shared" si="1"/>
        <v>0</v>
      </c>
    </row>
    <row r="38" spans="1:12" ht="26.25" customHeight="1" x14ac:dyDescent="0.45">
      <c r="B38" s="24" t="s">
        <v>40</v>
      </c>
      <c r="C38" s="25">
        <v>4</v>
      </c>
      <c r="D38" s="26" t="s">
        <v>15</v>
      </c>
      <c r="E38" s="27" t="s">
        <v>22</v>
      </c>
      <c r="F38" s="88">
        <v>158</v>
      </c>
      <c r="G38" s="80" t="s">
        <v>12</v>
      </c>
      <c r="H38" s="156"/>
      <c r="I38" s="81" t="s">
        <v>13</v>
      </c>
      <c r="J38" s="83">
        <f>IF(H38&gt;=1,F38*H38,)</f>
        <v>0</v>
      </c>
      <c r="K38" s="19">
        <f t="shared" si="0"/>
        <v>0</v>
      </c>
      <c r="L38" s="20">
        <f t="shared" si="1"/>
        <v>0</v>
      </c>
    </row>
    <row r="39" spans="1:12" ht="18.5" x14ac:dyDescent="0.45">
      <c r="B39" s="30"/>
      <c r="C39" s="31"/>
      <c r="D39" s="32"/>
      <c r="E39" s="33"/>
      <c r="F39" s="34"/>
      <c r="G39" s="35"/>
      <c r="H39" s="36"/>
      <c r="I39" s="36"/>
      <c r="J39" s="37"/>
      <c r="K39" s="38"/>
      <c r="L39" s="39"/>
    </row>
    <row r="40" spans="1:12" ht="18.5" x14ac:dyDescent="0.45">
      <c r="B40" s="216" t="s">
        <v>41</v>
      </c>
      <c r="C40" s="216"/>
      <c r="D40" s="216"/>
      <c r="E40" s="216"/>
      <c r="F40" s="216"/>
      <c r="G40" s="216"/>
      <c r="H40" s="40" t="s">
        <v>42</v>
      </c>
      <c r="I40" s="41" t="s">
        <v>13</v>
      </c>
      <c r="J40" s="42" t="str">
        <f>IF(((SUM(J7:J38))&gt;=150),(SUM(J7:J38)),"–")</f>
        <v>–</v>
      </c>
      <c r="K40" s="19">
        <f>SUM(K7:K38)</f>
        <v>0</v>
      </c>
      <c r="L40" s="43">
        <f>SUM(L7:L38)</f>
        <v>0</v>
      </c>
    </row>
    <row r="41" spans="1:12" ht="18.5" x14ac:dyDescent="0.45">
      <c r="B41" s="217"/>
      <c r="C41" s="217"/>
      <c r="D41" s="217"/>
      <c r="E41" s="217"/>
      <c r="F41" s="217"/>
      <c r="G41" s="217"/>
      <c r="H41" s="217"/>
      <c r="I41" s="217"/>
      <c r="J41" s="44"/>
      <c r="L41" s="44"/>
    </row>
    <row r="42" spans="1:12" ht="21" customHeight="1" x14ac:dyDescent="0.45">
      <c r="B42" s="3"/>
      <c r="C42" s="45"/>
      <c r="D42" s="215" t="s">
        <v>43</v>
      </c>
      <c r="E42" s="215"/>
      <c r="F42" s="215"/>
      <c r="G42" s="215"/>
      <c r="H42" s="215"/>
      <c r="I42" s="215"/>
      <c r="J42" s="215"/>
      <c r="L42" s="46"/>
    </row>
    <row r="43" spans="1:12" ht="18.5" x14ac:dyDescent="0.45">
      <c r="B43" s="47"/>
      <c r="C43" s="48"/>
      <c r="D43" s="219" t="s">
        <v>44</v>
      </c>
      <c r="E43" s="219"/>
      <c r="F43" s="49" t="s">
        <v>45</v>
      </c>
      <c r="G43" s="219" t="s">
        <v>46</v>
      </c>
      <c r="H43" s="219"/>
      <c r="I43" s="219"/>
      <c r="J43" s="50" t="s">
        <v>47</v>
      </c>
      <c r="L43" s="51"/>
    </row>
    <row r="44" spans="1:12" ht="18.5" x14ac:dyDescent="0.45">
      <c r="B44" s="52"/>
      <c r="C44" s="53"/>
      <c r="D44" s="220" t="str">
        <f>J40</f>
        <v>–</v>
      </c>
      <c r="E44" s="220"/>
      <c r="F44" s="54">
        <v>2</v>
      </c>
      <c r="G44" s="221" t="s">
        <v>12</v>
      </c>
      <c r="H44" s="55">
        <v>0.15</v>
      </c>
      <c r="I44" s="221" t="s">
        <v>13</v>
      </c>
      <c r="J44" s="214">
        <f>IF(L40=3,(D44*H45),IF(L40=2,(D44*H44),IF(L40&gt;=4,(D44*H46),0)))</f>
        <v>0</v>
      </c>
      <c r="L44" s="56"/>
    </row>
    <row r="45" spans="1:12" ht="18.5" x14ac:dyDescent="0.45">
      <c r="B45" s="57"/>
      <c r="C45" s="53"/>
      <c r="D45" s="220"/>
      <c r="E45" s="220"/>
      <c r="F45" s="54">
        <v>3</v>
      </c>
      <c r="G45" s="221"/>
      <c r="H45" s="55">
        <v>0.2</v>
      </c>
      <c r="I45" s="221"/>
      <c r="J45" s="214"/>
      <c r="L45" s="56"/>
    </row>
    <row r="46" spans="1:12" ht="18.5" x14ac:dyDescent="0.45">
      <c r="B46" s="57"/>
      <c r="C46" s="58"/>
      <c r="D46" s="220"/>
      <c r="E46" s="220"/>
      <c r="F46" s="59" t="s">
        <v>48</v>
      </c>
      <c r="G46" s="221"/>
      <c r="H46" s="55">
        <v>0.3</v>
      </c>
      <c r="I46" s="221"/>
      <c r="J46" s="214"/>
      <c r="L46" s="56"/>
    </row>
    <row r="47" spans="1:12" ht="18.5" x14ac:dyDescent="0.45">
      <c r="B47" s="60"/>
      <c r="C47" s="61"/>
      <c r="D47" s="218" t="s">
        <v>58</v>
      </c>
      <c r="E47" s="218"/>
      <c r="F47" s="218"/>
      <c r="G47" s="218"/>
      <c r="H47" s="218"/>
      <c r="I47" s="62" t="s">
        <v>13</v>
      </c>
      <c r="J47" s="157" t="str">
        <f>IF(J40&lt;&gt;"–",J40+SUM(J44:J46),"–")</f>
        <v>–</v>
      </c>
      <c r="L47" s="63"/>
    </row>
    <row r="48" spans="1:12" s="67" customFormat="1" ht="23.5" hidden="1" x14ac:dyDescent="0.55000000000000004">
      <c r="A48" s="64"/>
      <c r="B48" s="65"/>
      <c r="C48" s="65"/>
      <c r="D48" s="158"/>
      <c r="E48" s="158"/>
      <c r="F48" s="159"/>
      <c r="G48" s="160"/>
      <c r="H48" s="158"/>
      <c r="I48" s="158"/>
      <c r="J48" s="158"/>
      <c r="K48" s="64"/>
      <c r="L48" s="66"/>
    </row>
    <row r="49" spans="1:12" s="70" customFormat="1" ht="18.5" hidden="1" x14ac:dyDescent="0.45">
      <c r="A49" s="68"/>
      <c r="B49" s="69"/>
      <c r="C49" s="69"/>
      <c r="D49" s="71"/>
      <c r="E49" s="71"/>
      <c r="F49" s="72"/>
      <c r="G49" s="73"/>
      <c r="H49" s="71"/>
      <c r="I49" s="71"/>
      <c r="J49" s="71"/>
      <c r="K49" s="68"/>
      <c r="L49" s="65"/>
    </row>
    <row r="50" spans="1:12" s="70" customFormat="1" ht="18.5" hidden="1" x14ac:dyDescent="0.45">
      <c r="A50" s="68"/>
      <c r="B50" s="69"/>
      <c r="C50" s="69"/>
      <c r="D50" s="71"/>
      <c r="E50" s="71"/>
      <c r="F50" s="72"/>
      <c r="G50" s="73"/>
      <c r="H50" s="71"/>
      <c r="I50" s="71"/>
      <c r="J50" s="71"/>
      <c r="K50" s="68"/>
      <c r="L50" s="65"/>
    </row>
    <row r="51" spans="1:12" ht="18.75" hidden="1" customHeight="1" x14ac:dyDescent="0.45">
      <c r="B51" s="71"/>
      <c r="C51" s="71"/>
      <c r="K51" s="71"/>
      <c r="L51" s="71"/>
    </row>
    <row r="52" spans="1:12" ht="18.75" hidden="1" customHeight="1" x14ac:dyDescent="0.45">
      <c r="B52" s="71"/>
      <c r="C52" s="71"/>
      <c r="K52" s="71"/>
      <c r="L52" s="71"/>
    </row>
    <row r="53" spans="1:12" ht="18.75" hidden="1" customHeight="1" x14ac:dyDescent="0.45">
      <c r="B53" s="71"/>
      <c r="C53" s="71"/>
      <c r="K53" s="71"/>
      <c r="L53" s="71"/>
    </row>
    <row r="54" spans="1:12" ht="18.75" hidden="1" customHeight="1" x14ac:dyDescent="0.45">
      <c r="B54" s="71"/>
      <c r="C54" s="71"/>
      <c r="K54" s="71"/>
      <c r="L54" s="71"/>
    </row>
    <row r="55" spans="1:12" ht="18.75" customHeight="1" x14ac:dyDescent="0.45"/>
    <row r="56" spans="1:12" ht="18.75" customHeight="1" x14ac:dyDescent="0.45"/>
    <row r="57" spans="1:12" ht="18.75" customHeight="1" x14ac:dyDescent="0.45"/>
    <row r="58" spans="1:12" ht="18.75" customHeight="1" x14ac:dyDescent="0.45"/>
    <row r="59" spans="1:12" ht="18.75" customHeight="1" x14ac:dyDescent="0.45"/>
  </sheetData>
  <mergeCells count="24">
    <mergeCell ref="J44:J46"/>
    <mergeCell ref="D42:J42"/>
    <mergeCell ref="B40:G40"/>
    <mergeCell ref="B41:I41"/>
    <mergeCell ref="D47:H47"/>
    <mergeCell ref="D43:E43"/>
    <mergeCell ref="G43:I43"/>
    <mergeCell ref="D44:E46"/>
    <mergeCell ref="G44:G46"/>
    <mergeCell ref="I44:I46"/>
    <mergeCell ref="B3:G3"/>
    <mergeCell ref="B4:G4"/>
    <mergeCell ref="H4:J4"/>
    <mergeCell ref="C5:D5"/>
    <mergeCell ref="F5:G5"/>
    <mergeCell ref="B6:J6"/>
    <mergeCell ref="B11:J11"/>
    <mergeCell ref="B26:J26"/>
    <mergeCell ref="B34:J34"/>
    <mergeCell ref="B35:B36"/>
    <mergeCell ref="B7:B8"/>
    <mergeCell ref="B13:B15"/>
    <mergeCell ref="B22:B23"/>
    <mergeCell ref="B9:B10"/>
  </mergeCells>
  <conditionalFormatting sqref="H44">
    <cfRule type="expression" dxfId="5" priority="3">
      <formula>L40=2</formula>
    </cfRule>
  </conditionalFormatting>
  <conditionalFormatting sqref="H45">
    <cfRule type="expression" dxfId="4" priority="2">
      <formula>L40=3</formula>
    </cfRule>
  </conditionalFormatting>
  <conditionalFormatting sqref="H46">
    <cfRule type="expression" dxfId="3" priority="1">
      <formula>L40&gt;=4</formula>
    </cfRule>
  </conditionalFormatting>
  <pageMargins left="0.7" right="0.7" top="0.75" bottom="0.75" header="0.3" footer="0.3"/>
  <pageSetup orientation="portrait" r:id="rId1"/>
  <headerFooter>
    <oddFooter>&amp;C&amp;1#&amp;"Arial"&amp;10&amp;K000000---Internal Use---</oddFooter>
  </headerFooter>
  <ignoredErrors>
    <ignoredError sqref="J8:J9 J16" formula="1"/>
    <ignoredError sqref="D44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5</xdr:col>
                    <xdr:colOff>527050</xdr:colOff>
                    <xdr:row>47</xdr:row>
                    <xdr:rowOff>0</xdr:rowOff>
                  </from>
                  <to>
                    <xdr:col>5</xdr:col>
                    <xdr:colOff>781050</xdr:colOff>
                    <xdr:row>1048572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C639C-BAEC-4198-8C37-7180661352A2}">
  <sheetPr codeName="Sheet2"/>
  <dimension ref="A1:L47"/>
  <sheetViews>
    <sheetView tabSelected="1" workbookViewId="0">
      <selection activeCell="B31" sqref="B31"/>
    </sheetView>
  </sheetViews>
  <sheetFormatPr defaultColWidth="0" defaultRowHeight="18.75" customHeight="1" zeroHeight="1" x14ac:dyDescent="0.45"/>
  <cols>
    <col min="1" max="1" width="2.7265625" style="1" customWidth="1"/>
    <col min="2" max="2" width="45.7265625" style="1" customWidth="1"/>
    <col min="3" max="3" width="4.54296875" style="1" bestFit="1" customWidth="1"/>
    <col min="4" max="4" width="5.54296875" style="1" customWidth="1"/>
    <col min="5" max="5" width="13.7265625" style="1" customWidth="1"/>
    <col min="6" max="6" width="20.26953125" style="2" bestFit="1" customWidth="1"/>
    <col min="7" max="7" width="2.26953125" style="3" customWidth="1"/>
    <col min="8" max="8" width="11.453125" style="1" customWidth="1"/>
    <col min="9" max="9" width="6.453125" style="1" customWidth="1"/>
    <col min="10" max="10" width="17.26953125" style="3" customWidth="1"/>
    <col min="11" max="11" width="1.54296875" style="1" hidden="1" customWidth="1"/>
    <col min="12" max="12" width="10.7265625" style="3" hidden="1" customWidth="1"/>
    <col min="13" max="16384" width="1.54296875" style="4" hidden="1"/>
  </cols>
  <sheetData>
    <row r="1" spans="1:12" ht="18.5" x14ac:dyDescent="0.45">
      <c r="A1" s="178"/>
      <c r="B1" s="178"/>
      <c r="C1" s="178"/>
      <c r="D1" s="178"/>
      <c r="E1" s="178"/>
      <c r="F1" s="179"/>
      <c r="G1" s="180"/>
      <c r="H1" s="178"/>
      <c r="I1" s="178"/>
      <c r="J1" s="180"/>
    </row>
    <row r="2" spans="1:12" ht="70.5" customHeight="1" x14ac:dyDescent="0.45">
      <c r="B2" s="5"/>
      <c r="C2" s="6"/>
      <c r="D2" s="6"/>
      <c r="E2" s="6"/>
      <c r="F2" s="7"/>
      <c r="G2" s="8"/>
      <c r="H2" s="8"/>
      <c r="I2" s="8"/>
      <c r="J2" s="8"/>
      <c r="L2" s="8"/>
    </row>
    <row r="3" spans="1:12" ht="28.5" x14ac:dyDescent="0.45">
      <c r="A3" s="9"/>
      <c r="B3" s="222" t="s">
        <v>62</v>
      </c>
      <c r="C3" s="222"/>
      <c r="D3" s="222"/>
      <c r="E3" s="222"/>
      <c r="F3" s="222"/>
      <c r="G3" s="222"/>
      <c r="L3" s="10"/>
    </row>
    <row r="4" spans="1:12" ht="29.25" customHeight="1" x14ac:dyDescent="0.45">
      <c r="A4" s="11"/>
      <c r="B4" s="210" t="s">
        <v>61</v>
      </c>
      <c r="C4" s="210"/>
      <c r="D4" s="210"/>
      <c r="E4" s="210"/>
      <c r="F4" s="210"/>
      <c r="G4" s="210"/>
      <c r="H4" s="211" t="s">
        <v>0</v>
      </c>
      <c r="I4" s="211"/>
      <c r="J4" s="211"/>
      <c r="L4" s="10"/>
    </row>
    <row r="5" spans="1:12" s="15" customFormat="1" ht="33.75" customHeight="1" x14ac:dyDescent="0.45">
      <c r="A5" s="12"/>
      <c r="B5" s="85" t="s">
        <v>1</v>
      </c>
      <c r="C5" s="212" t="s">
        <v>2</v>
      </c>
      <c r="D5" s="212"/>
      <c r="E5" s="86" t="s">
        <v>3</v>
      </c>
      <c r="F5" s="213" t="s">
        <v>4</v>
      </c>
      <c r="G5" s="213"/>
      <c r="H5" s="86" t="s">
        <v>5</v>
      </c>
      <c r="I5" s="87"/>
      <c r="J5" s="86" t="s">
        <v>6</v>
      </c>
      <c r="K5" s="13"/>
      <c r="L5" s="14"/>
    </row>
    <row r="6" spans="1:12" s="17" customFormat="1" ht="16.5" customHeight="1" x14ac:dyDescent="0.45">
      <c r="A6" s="16"/>
      <c r="B6" s="197" t="s">
        <v>7</v>
      </c>
      <c r="C6" s="197"/>
      <c r="D6" s="197"/>
      <c r="E6" s="197"/>
      <c r="F6" s="197"/>
      <c r="G6" s="197"/>
      <c r="H6" s="197"/>
      <c r="I6" s="197"/>
      <c r="J6" s="197"/>
      <c r="L6" s="18" t="s">
        <v>8</v>
      </c>
    </row>
    <row r="7" spans="1:12" ht="30" customHeight="1" x14ac:dyDescent="0.45">
      <c r="B7" s="223" t="s">
        <v>9</v>
      </c>
      <c r="C7" s="190">
        <v>1</v>
      </c>
      <c r="D7" s="165" t="s">
        <v>10</v>
      </c>
      <c r="E7" s="166" t="s">
        <v>19</v>
      </c>
      <c r="F7" s="161">
        <v>12</v>
      </c>
      <c r="G7" s="168" t="s">
        <v>12</v>
      </c>
      <c r="H7" s="162"/>
      <c r="I7" s="191" t="s">
        <v>13</v>
      </c>
      <c r="J7" s="163">
        <f>IF(H7&gt;=2,F7*H7,)</f>
        <v>0</v>
      </c>
      <c r="K7" s="19">
        <f>IF(J7&gt;0,1,0)</f>
        <v>0</v>
      </c>
      <c r="L7" s="20">
        <f>IF(OR(_xlfn.NUMBERVALUE(K7),_xlfn.NUMBERVALUE(K8)),1,0)</f>
        <v>0</v>
      </c>
    </row>
    <row r="8" spans="1:12" ht="30" customHeight="1" x14ac:dyDescent="0.45">
      <c r="B8" s="224"/>
      <c r="C8" s="192">
        <v>1</v>
      </c>
      <c r="D8" s="193" t="s">
        <v>14</v>
      </c>
      <c r="E8" s="194" t="s">
        <v>11</v>
      </c>
      <c r="F8" s="195">
        <v>1</v>
      </c>
      <c r="G8" s="174" t="s">
        <v>12</v>
      </c>
      <c r="H8" s="175"/>
      <c r="I8" s="196" t="s">
        <v>13</v>
      </c>
      <c r="J8" s="177">
        <f>IF(H8&gt;=4,F8*H8,)</f>
        <v>0</v>
      </c>
      <c r="K8" s="19">
        <f>IF(J8&gt;0,1,0)</f>
        <v>0</v>
      </c>
      <c r="L8" s="20"/>
    </row>
    <row r="9" spans="1:12" ht="30" customHeight="1" x14ac:dyDescent="0.45">
      <c r="B9" s="205" t="s">
        <v>49</v>
      </c>
      <c r="C9" s="82">
        <v>0.5</v>
      </c>
      <c r="D9" s="22" t="s">
        <v>10</v>
      </c>
      <c r="E9" s="74" t="s">
        <v>19</v>
      </c>
      <c r="F9" s="75">
        <v>222</v>
      </c>
      <c r="G9" s="76" t="s">
        <v>12</v>
      </c>
      <c r="H9" s="151"/>
      <c r="I9" s="77" t="s">
        <v>13</v>
      </c>
      <c r="J9" s="84">
        <f>IF(H9&gt;=2,F9*H9,)</f>
        <v>0</v>
      </c>
      <c r="K9" s="19"/>
      <c r="L9" s="20"/>
    </row>
    <row r="10" spans="1:12" ht="30" customHeight="1" x14ac:dyDescent="0.45">
      <c r="B10" s="205"/>
      <c r="C10" s="82">
        <v>1</v>
      </c>
      <c r="D10" s="22" t="s">
        <v>14</v>
      </c>
      <c r="E10" s="23" t="s">
        <v>19</v>
      </c>
      <c r="F10" s="75">
        <v>65</v>
      </c>
      <c r="G10" s="76" t="s">
        <v>12</v>
      </c>
      <c r="H10" s="151"/>
      <c r="I10" s="78" t="s">
        <v>13</v>
      </c>
      <c r="J10" s="84">
        <f>IF(H10&gt;=2,F10*H10,)</f>
        <v>0</v>
      </c>
      <c r="K10" s="19">
        <f t="shared" ref="K10:K25" si="0">IF(J10&gt;0,1,0)</f>
        <v>0</v>
      </c>
      <c r="L10" s="20">
        <f t="shared" ref="L10:L25" si="1">_xlfn.NUMBERVALUE(K10)</f>
        <v>0</v>
      </c>
    </row>
    <row r="11" spans="1:12" ht="17.25" customHeight="1" x14ac:dyDescent="0.45">
      <c r="B11" s="198" t="s">
        <v>16</v>
      </c>
      <c r="C11" s="198"/>
      <c r="D11" s="198"/>
      <c r="E11" s="198"/>
      <c r="F11" s="198"/>
      <c r="G11" s="198"/>
      <c r="H11" s="198"/>
      <c r="I11" s="198"/>
      <c r="J11" s="198"/>
      <c r="K11" s="19">
        <f t="shared" si="0"/>
        <v>0</v>
      </c>
      <c r="L11" s="20">
        <f t="shared" si="1"/>
        <v>0</v>
      </c>
    </row>
    <row r="12" spans="1:12" ht="30" customHeight="1" x14ac:dyDescent="0.45">
      <c r="B12" s="225" t="s">
        <v>18</v>
      </c>
      <c r="C12" s="164">
        <v>0.5</v>
      </c>
      <c r="D12" s="165" t="s">
        <v>10</v>
      </c>
      <c r="E12" s="166" t="s">
        <v>19</v>
      </c>
      <c r="F12" s="167">
        <v>6</v>
      </c>
      <c r="G12" s="168" t="s">
        <v>12</v>
      </c>
      <c r="H12" s="162"/>
      <c r="I12" s="169" t="s">
        <v>13</v>
      </c>
      <c r="J12" s="163">
        <f>IF(H12&gt;=2,F12*H12,)</f>
        <v>0</v>
      </c>
      <c r="K12" s="19">
        <f t="shared" si="0"/>
        <v>0</v>
      </c>
      <c r="L12" s="20">
        <f>IF(OR(_xlfn.NUMBERVALUE(K12),_xlfn.NUMBERVALUE(K13),_xlfn.NUMBERVALUE(K14)),1,0)</f>
        <v>0</v>
      </c>
    </row>
    <row r="13" spans="1:12" ht="30" customHeight="1" x14ac:dyDescent="0.45">
      <c r="B13" s="225"/>
      <c r="C13" s="164">
        <v>2.5</v>
      </c>
      <c r="D13" s="165" t="s">
        <v>10</v>
      </c>
      <c r="E13" s="166" t="s">
        <v>19</v>
      </c>
      <c r="F13" s="167">
        <v>50</v>
      </c>
      <c r="G13" s="168" t="s">
        <v>12</v>
      </c>
      <c r="H13" s="162"/>
      <c r="I13" s="169" t="s">
        <v>13</v>
      </c>
      <c r="J13" s="163">
        <f t="shared" ref="J13" si="2">IF(H13&gt;=2,F13*H13,)</f>
        <v>0</v>
      </c>
      <c r="K13" s="19">
        <f t="shared" si="0"/>
        <v>0</v>
      </c>
      <c r="L13" s="20"/>
    </row>
    <row r="14" spans="1:12" ht="30" customHeight="1" x14ac:dyDescent="0.45">
      <c r="B14" s="226"/>
      <c r="C14" s="170">
        <v>30</v>
      </c>
      <c r="D14" s="171" t="s">
        <v>10</v>
      </c>
      <c r="E14" s="172" t="s">
        <v>20</v>
      </c>
      <c r="F14" s="173">
        <v>757</v>
      </c>
      <c r="G14" s="174" t="s">
        <v>12</v>
      </c>
      <c r="H14" s="175"/>
      <c r="I14" s="176" t="s">
        <v>13</v>
      </c>
      <c r="J14" s="177">
        <f>IF(H14&gt;=1,F14*H14,)</f>
        <v>0</v>
      </c>
      <c r="K14" s="19">
        <f t="shared" si="0"/>
        <v>0</v>
      </c>
      <c r="L14" s="20"/>
    </row>
    <row r="15" spans="1:12" ht="30" customHeight="1" x14ac:dyDescent="0.45">
      <c r="B15" s="127" t="s">
        <v>21</v>
      </c>
      <c r="C15" s="128">
        <v>2.5</v>
      </c>
      <c r="D15" s="129" t="s">
        <v>15</v>
      </c>
      <c r="E15" s="130" t="s">
        <v>11</v>
      </c>
      <c r="F15" s="131">
        <v>9.5</v>
      </c>
      <c r="G15" s="132" t="s">
        <v>12</v>
      </c>
      <c r="H15" s="151"/>
      <c r="I15" s="141" t="s">
        <v>13</v>
      </c>
      <c r="J15" s="134">
        <f>IF(H15&gt;=4,F15*H15,)</f>
        <v>0</v>
      </c>
      <c r="K15" s="19">
        <f t="shared" si="0"/>
        <v>0</v>
      </c>
      <c r="L15" s="20">
        <f t="shared" si="1"/>
        <v>0</v>
      </c>
    </row>
    <row r="16" spans="1:12" ht="30" customHeight="1" x14ac:dyDescent="0.45">
      <c r="B16" s="181" t="s">
        <v>25</v>
      </c>
      <c r="C16" s="182">
        <v>1</v>
      </c>
      <c r="D16" s="183" t="s">
        <v>15</v>
      </c>
      <c r="E16" s="184" t="s">
        <v>19</v>
      </c>
      <c r="F16" s="185">
        <v>12</v>
      </c>
      <c r="G16" s="186" t="s">
        <v>12</v>
      </c>
      <c r="H16" s="187"/>
      <c r="I16" s="188" t="s">
        <v>13</v>
      </c>
      <c r="J16" s="189">
        <f>IF(H16&gt;=2,F16*H16,)</f>
        <v>0</v>
      </c>
      <c r="K16" s="19">
        <f t="shared" si="0"/>
        <v>0</v>
      </c>
      <c r="L16" s="20">
        <f t="shared" si="1"/>
        <v>0</v>
      </c>
    </row>
    <row r="17" spans="2:12" ht="30" customHeight="1" x14ac:dyDescent="0.45">
      <c r="B17" s="204" t="s">
        <v>26</v>
      </c>
      <c r="C17" s="104">
        <v>1</v>
      </c>
      <c r="D17" s="105" t="s">
        <v>27</v>
      </c>
      <c r="E17" s="106" t="s">
        <v>19</v>
      </c>
      <c r="F17" s="107">
        <v>8</v>
      </c>
      <c r="G17" s="108" t="s">
        <v>12</v>
      </c>
      <c r="H17" s="151"/>
      <c r="I17" s="109" t="s">
        <v>13</v>
      </c>
      <c r="J17" s="110">
        <f>IF(H17&gt;=2,F17*H17,)</f>
        <v>0</v>
      </c>
      <c r="K17" s="19">
        <f t="shared" si="0"/>
        <v>0</v>
      </c>
      <c r="L17" s="20">
        <f>IF(OR(_xlfn.NUMBERVALUE(K17),_xlfn.NUMBERVALUE(K18)),1,0)</f>
        <v>0</v>
      </c>
    </row>
    <row r="18" spans="2:12" ht="30" customHeight="1" x14ac:dyDescent="0.45">
      <c r="B18" s="206"/>
      <c r="C18" s="112">
        <v>2</v>
      </c>
      <c r="D18" s="113" t="s">
        <v>10</v>
      </c>
      <c r="E18" s="114" t="s">
        <v>19</v>
      </c>
      <c r="F18" s="115">
        <v>76</v>
      </c>
      <c r="G18" s="116" t="s">
        <v>12</v>
      </c>
      <c r="H18" s="152"/>
      <c r="I18" s="117" t="s">
        <v>13</v>
      </c>
      <c r="J18" s="118">
        <f t="shared" ref="J18:J19" si="3">IF(H18&gt;=2,F18*H18,)</f>
        <v>0</v>
      </c>
      <c r="K18" s="19">
        <f t="shared" si="0"/>
        <v>0</v>
      </c>
      <c r="L18" s="20"/>
    </row>
    <row r="19" spans="2:12" ht="30" customHeight="1" x14ac:dyDescent="0.45">
      <c r="B19" s="181" t="s">
        <v>28</v>
      </c>
      <c r="C19" s="182">
        <v>2.5</v>
      </c>
      <c r="D19" s="183" t="s">
        <v>10</v>
      </c>
      <c r="E19" s="184" t="s">
        <v>19</v>
      </c>
      <c r="F19" s="185">
        <v>45</v>
      </c>
      <c r="G19" s="186" t="s">
        <v>12</v>
      </c>
      <c r="H19" s="187"/>
      <c r="I19" s="188" t="s">
        <v>13</v>
      </c>
      <c r="J19" s="189">
        <f t="shared" si="3"/>
        <v>0</v>
      </c>
      <c r="K19" s="19">
        <f t="shared" si="0"/>
        <v>0</v>
      </c>
      <c r="L19" s="20">
        <f t="shared" si="1"/>
        <v>0</v>
      </c>
    </row>
    <row r="20" spans="2:12" ht="30" customHeight="1" x14ac:dyDescent="0.45">
      <c r="B20" s="21" t="s">
        <v>29</v>
      </c>
      <c r="C20" s="28">
        <v>50</v>
      </c>
      <c r="D20" s="29" t="s">
        <v>15</v>
      </c>
      <c r="E20" s="23" t="s">
        <v>56</v>
      </c>
      <c r="F20" s="89">
        <v>3</v>
      </c>
      <c r="G20" s="76" t="s">
        <v>12</v>
      </c>
      <c r="H20" s="151"/>
      <c r="I20" s="78" t="s">
        <v>13</v>
      </c>
      <c r="J20" s="84">
        <f>IF(H20&gt;=4,F20*H20,)</f>
        <v>0</v>
      </c>
      <c r="K20" s="19">
        <f t="shared" si="0"/>
        <v>0</v>
      </c>
      <c r="L20" s="20">
        <f t="shared" si="1"/>
        <v>0</v>
      </c>
    </row>
    <row r="21" spans="2:12" ht="16.5" customHeight="1" x14ac:dyDescent="0.45">
      <c r="B21" s="199" t="s">
        <v>30</v>
      </c>
      <c r="C21" s="199"/>
      <c r="D21" s="199"/>
      <c r="E21" s="199"/>
      <c r="F21" s="199"/>
      <c r="G21" s="199"/>
      <c r="H21" s="199"/>
      <c r="I21" s="199"/>
      <c r="J21" s="199"/>
      <c r="K21" s="19">
        <f t="shared" si="0"/>
        <v>0</v>
      </c>
      <c r="L21" s="20">
        <f t="shared" si="1"/>
        <v>0</v>
      </c>
    </row>
    <row r="22" spans="2:12" ht="30" customHeight="1" x14ac:dyDescent="0.45">
      <c r="B22" s="21" t="s">
        <v>34</v>
      </c>
      <c r="C22" s="28">
        <v>1</v>
      </c>
      <c r="D22" s="29" t="s">
        <v>27</v>
      </c>
      <c r="E22" s="23" t="s">
        <v>19</v>
      </c>
      <c r="F22" s="89">
        <v>8</v>
      </c>
      <c r="G22" s="76" t="s">
        <v>12</v>
      </c>
      <c r="H22" s="151"/>
      <c r="I22" s="78" t="s">
        <v>13</v>
      </c>
      <c r="J22" s="84">
        <f t="shared" ref="J22" si="4">IF(H22&gt;=2,F22*H22,)</f>
        <v>0</v>
      </c>
      <c r="K22" s="19">
        <f t="shared" si="0"/>
        <v>0</v>
      </c>
      <c r="L22" s="20">
        <f t="shared" si="1"/>
        <v>0</v>
      </c>
    </row>
    <row r="23" spans="2:12" ht="15.75" customHeight="1" x14ac:dyDescent="0.45">
      <c r="B23" s="200" t="s">
        <v>38</v>
      </c>
      <c r="C23" s="200"/>
      <c r="D23" s="200"/>
      <c r="E23" s="200"/>
      <c r="F23" s="200"/>
      <c r="G23" s="200"/>
      <c r="H23" s="200"/>
      <c r="I23" s="200"/>
      <c r="J23" s="200"/>
      <c r="K23" s="19">
        <f t="shared" si="0"/>
        <v>0</v>
      </c>
      <c r="L23" s="20">
        <f t="shared" si="1"/>
        <v>0</v>
      </c>
    </row>
    <row r="24" spans="2:12" ht="26.25" customHeight="1" x14ac:dyDescent="0.45">
      <c r="B24" s="92" t="s">
        <v>39</v>
      </c>
      <c r="C24" s="139">
        <v>1</v>
      </c>
      <c r="D24" s="101" t="s">
        <v>27</v>
      </c>
      <c r="E24" s="95" t="s">
        <v>19</v>
      </c>
      <c r="F24" s="96">
        <v>7</v>
      </c>
      <c r="G24" s="97" t="s">
        <v>12</v>
      </c>
      <c r="H24" s="153"/>
      <c r="I24" s="140" t="s">
        <v>13</v>
      </c>
      <c r="J24" s="99">
        <f>IF(H24&gt;=2,F24*H24,)</f>
        <v>0</v>
      </c>
      <c r="K24" s="19">
        <f t="shared" si="0"/>
        <v>0</v>
      </c>
      <c r="L24" s="20">
        <f t="shared" si="1"/>
        <v>0</v>
      </c>
    </row>
    <row r="25" spans="2:12" ht="26.25" customHeight="1" x14ac:dyDescent="0.45">
      <c r="B25" s="21" t="s">
        <v>59</v>
      </c>
      <c r="C25" s="28">
        <v>1</v>
      </c>
      <c r="D25" s="29" t="s">
        <v>15</v>
      </c>
      <c r="E25" s="23" t="s">
        <v>22</v>
      </c>
      <c r="F25" s="89">
        <v>26</v>
      </c>
      <c r="G25" s="76" t="s">
        <v>12</v>
      </c>
      <c r="H25" s="150"/>
      <c r="I25" s="77" t="s">
        <v>13</v>
      </c>
      <c r="J25" s="84">
        <f>IF(H25&gt;=1,F25*H25,)</f>
        <v>0</v>
      </c>
      <c r="K25" s="19">
        <f t="shared" si="0"/>
        <v>0</v>
      </c>
      <c r="L25" s="20">
        <f t="shared" si="1"/>
        <v>0</v>
      </c>
    </row>
    <row r="26" spans="2:12" ht="18.5" x14ac:dyDescent="0.45">
      <c r="B26" s="30"/>
      <c r="C26" s="31"/>
      <c r="D26" s="32"/>
      <c r="E26" s="33"/>
      <c r="F26" s="34"/>
      <c r="G26" s="35"/>
      <c r="H26" s="36"/>
      <c r="I26" s="36"/>
      <c r="J26" s="37"/>
      <c r="K26" s="38"/>
      <c r="L26" s="39"/>
    </row>
    <row r="27" spans="2:12" ht="18.5" x14ac:dyDescent="0.45">
      <c r="B27" s="216" t="s">
        <v>41</v>
      </c>
      <c r="C27" s="216"/>
      <c r="D27" s="216"/>
      <c r="E27" s="216"/>
      <c r="F27" s="216"/>
      <c r="G27" s="216"/>
      <c r="H27" s="40" t="s">
        <v>42</v>
      </c>
      <c r="I27" s="41" t="s">
        <v>13</v>
      </c>
      <c r="J27" s="42" t="str">
        <f>IF(((SUM(J7:J25))&gt;=150),(SUM(J7:J25)),"–")</f>
        <v>–</v>
      </c>
      <c r="K27" s="19">
        <f>SUM(K7:K25)</f>
        <v>0</v>
      </c>
      <c r="L27" s="43">
        <f>SUM(L7:L25)</f>
        <v>0</v>
      </c>
    </row>
    <row r="28" spans="2:12" ht="18.5" x14ac:dyDescent="0.45">
      <c r="B28" s="217"/>
      <c r="C28" s="217"/>
      <c r="D28" s="217"/>
      <c r="E28" s="217"/>
      <c r="F28" s="217"/>
      <c r="G28" s="217"/>
      <c r="H28" s="217"/>
      <c r="I28" s="217"/>
      <c r="J28" s="44"/>
      <c r="L28" s="44"/>
    </row>
    <row r="29" spans="2:12" ht="21" customHeight="1" x14ac:dyDescent="0.45">
      <c r="B29" s="3"/>
      <c r="C29" s="45"/>
      <c r="D29" s="215" t="s">
        <v>43</v>
      </c>
      <c r="E29" s="215"/>
      <c r="F29" s="215"/>
      <c r="G29" s="215"/>
      <c r="H29" s="215"/>
      <c r="I29" s="215"/>
      <c r="J29" s="215"/>
      <c r="L29" s="46"/>
    </row>
    <row r="30" spans="2:12" ht="18.5" x14ac:dyDescent="0.45">
      <c r="B30" s="47"/>
      <c r="C30" s="48"/>
      <c r="D30" s="219" t="s">
        <v>44</v>
      </c>
      <c r="E30" s="219"/>
      <c r="F30" s="49" t="s">
        <v>45</v>
      </c>
      <c r="G30" s="219" t="s">
        <v>46</v>
      </c>
      <c r="H30" s="219"/>
      <c r="I30" s="219"/>
      <c r="J30" s="50" t="s">
        <v>47</v>
      </c>
      <c r="L30" s="51"/>
    </row>
    <row r="31" spans="2:12" ht="18.5" x14ac:dyDescent="0.45">
      <c r="B31" s="52"/>
      <c r="C31" s="53"/>
      <c r="D31" s="220" t="str">
        <f>J27</f>
        <v>–</v>
      </c>
      <c r="E31" s="220"/>
      <c r="F31" s="54">
        <v>2</v>
      </c>
      <c r="G31" s="221" t="s">
        <v>12</v>
      </c>
      <c r="H31" s="55">
        <v>0.15</v>
      </c>
      <c r="I31" s="221" t="s">
        <v>13</v>
      </c>
      <c r="J31" s="214">
        <f>IF(L27=3,(D31*H32),IF(L27=2,(D31*H31),IF(L27&gt;=4,(D31*H33),0)))</f>
        <v>0</v>
      </c>
      <c r="L31" s="56"/>
    </row>
    <row r="32" spans="2:12" ht="18.5" x14ac:dyDescent="0.45">
      <c r="B32" s="57"/>
      <c r="C32" s="53"/>
      <c r="D32" s="220"/>
      <c r="E32" s="220"/>
      <c r="F32" s="54">
        <v>3</v>
      </c>
      <c r="G32" s="221"/>
      <c r="H32" s="55">
        <v>0.2</v>
      </c>
      <c r="I32" s="221"/>
      <c r="J32" s="214"/>
      <c r="L32" s="56"/>
    </row>
    <row r="33" spans="2:12" ht="18.5" x14ac:dyDescent="0.45">
      <c r="B33" s="57"/>
      <c r="C33" s="58"/>
      <c r="D33" s="220"/>
      <c r="E33" s="220"/>
      <c r="F33" s="59" t="s">
        <v>48</v>
      </c>
      <c r="G33" s="221"/>
      <c r="H33" s="55">
        <v>0.3</v>
      </c>
      <c r="I33" s="221"/>
      <c r="J33" s="214"/>
      <c r="L33" s="56"/>
    </row>
    <row r="34" spans="2:12" ht="18.5" x14ac:dyDescent="0.45">
      <c r="B34" s="60"/>
      <c r="C34" s="61"/>
      <c r="D34" s="218" t="s">
        <v>58</v>
      </c>
      <c r="E34" s="218"/>
      <c r="F34" s="218"/>
      <c r="G34" s="218"/>
      <c r="H34" s="218"/>
      <c r="I34" s="62" t="s">
        <v>13</v>
      </c>
      <c r="J34" s="157" t="str">
        <f>IF(J27&lt;&gt;"–",J27+SUM(J31:J33),"–")</f>
        <v>–</v>
      </c>
      <c r="L34" s="63"/>
    </row>
    <row r="35" spans="2:12" ht="18.75" customHeight="1" x14ac:dyDescent="0.45"/>
    <row r="36" spans="2:12" ht="18.75" customHeight="1" x14ac:dyDescent="0.45"/>
    <row r="37" spans="2:12" ht="18.75" customHeight="1" x14ac:dyDescent="0.45"/>
    <row r="38" spans="2:12" ht="18.75" customHeight="1" x14ac:dyDescent="0.45"/>
    <row r="39" spans="2:12" ht="18.75" customHeight="1" x14ac:dyDescent="0.45"/>
    <row r="40" spans="2:12" ht="18.75" customHeight="1" x14ac:dyDescent="0.45"/>
    <row r="41" spans="2:12" ht="18.75" customHeight="1" x14ac:dyDescent="0.45"/>
    <row r="42" spans="2:12" ht="18.75" customHeight="1" x14ac:dyDescent="0.45"/>
    <row r="43" spans="2:12" ht="18.75" customHeight="1" x14ac:dyDescent="0.45"/>
    <row r="44" spans="2:12" ht="18.75" customHeight="1" x14ac:dyDescent="0.45"/>
    <row r="45" spans="2:12" ht="18.75" customHeight="1" x14ac:dyDescent="0.45"/>
    <row r="46" spans="2:12" ht="18.75" customHeight="1" x14ac:dyDescent="0.45"/>
    <row r="47" spans="2:12" ht="18.75" customHeight="1" x14ac:dyDescent="0.45"/>
  </sheetData>
  <mergeCells count="23">
    <mergeCell ref="D34:H34"/>
    <mergeCell ref="J31:J33"/>
    <mergeCell ref="B21:J21"/>
    <mergeCell ref="B23:J23"/>
    <mergeCell ref="B27:G27"/>
    <mergeCell ref="B28:I28"/>
    <mergeCell ref="D29:J29"/>
    <mergeCell ref="D30:E30"/>
    <mergeCell ref="G30:I30"/>
    <mergeCell ref="D31:E33"/>
    <mergeCell ref="G31:G33"/>
    <mergeCell ref="I31:I33"/>
    <mergeCell ref="B17:B18"/>
    <mergeCell ref="B3:G3"/>
    <mergeCell ref="B4:G4"/>
    <mergeCell ref="H4:J4"/>
    <mergeCell ref="C5:D5"/>
    <mergeCell ref="F5:G5"/>
    <mergeCell ref="B6:J6"/>
    <mergeCell ref="B7:B8"/>
    <mergeCell ref="B9:B10"/>
    <mergeCell ref="B11:J11"/>
    <mergeCell ref="B12:B14"/>
  </mergeCells>
  <conditionalFormatting sqref="H31">
    <cfRule type="expression" dxfId="2" priority="3">
      <formula>L27=2</formula>
    </cfRule>
  </conditionalFormatting>
  <conditionalFormatting sqref="H32">
    <cfRule type="expression" dxfId="1" priority="2">
      <formula>L27=3</formula>
    </cfRule>
  </conditionalFormatting>
  <conditionalFormatting sqref="H33">
    <cfRule type="expression" dxfId="0" priority="1">
      <formula>L27&gt;=4</formula>
    </cfRule>
  </conditionalFormatting>
  <pageMargins left="0.7" right="0.7" top="0.75" bottom="0.75" header="0.3" footer="0.3"/>
  <pageSetup orientation="portrait" r:id="rId1"/>
  <headerFooter>
    <oddFooter>&amp;C&amp;1#&amp;"Arial"&amp;10&amp;K000000---Internal Use---</oddFooter>
  </headerFooter>
  <ignoredErrors>
    <ignoredError sqref="D31" unlockedFormula="1"/>
    <ignoredError sqref="J8:J9 J15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527050</xdr:colOff>
                    <xdr:row>34</xdr:row>
                    <xdr:rowOff>0</xdr:rowOff>
                  </from>
                  <to>
                    <xdr:col>5</xdr:col>
                    <xdr:colOff>781050</xdr:colOff>
                    <xdr:row>1048564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TURF CUR CALCULATOR</vt:lpstr>
      <vt:lpstr>ORNAMENTAL CUR 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Young, Jay</dc:creator>
  <cp:lastModifiedBy>Horton, Beverly</cp:lastModifiedBy>
  <dcterms:created xsi:type="dcterms:W3CDTF">2023-08-15T11:47:07Z</dcterms:created>
  <dcterms:modified xsi:type="dcterms:W3CDTF">2025-08-05T20:08:20Z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d28e344-bb15-459b-97fd-14fa06bc1052_Enabled">
    <vt:lpwstr>true</vt:lpwstr>
  </property>
  <property fmtid="{D5CDD505-2E9C-101B-9397-08002B2CF9AE}" pid="3" name="MSIP_Label_0d28e344-bb15-459b-97fd-14fa06bc1052_SetDate">
    <vt:lpwstr>2023-08-15T11:47:45Z</vt:lpwstr>
  </property>
  <property fmtid="{D5CDD505-2E9C-101B-9397-08002B2CF9AE}" pid="4" name="MSIP_Label_0d28e344-bb15-459b-97fd-14fa06bc1052_Method">
    <vt:lpwstr>Standard</vt:lpwstr>
  </property>
  <property fmtid="{D5CDD505-2E9C-101B-9397-08002B2CF9AE}" pid="5" name="MSIP_Label_0d28e344-bb15-459b-97fd-14fa06bc1052_Name">
    <vt:lpwstr>Not Protected (Internal Use)</vt:lpwstr>
  </property>
  <property fmtid="{D5CDD505-2E9C-101B-9397-08002B2CF9AE}" pid="6" name="MSIP_Label_0d28e344-bb15-459b-97fd-14fa06bc1052_SiteId">
    <vt:lpwstr>3e20ecb2-9cb0-4df1-ad7b-914e31dcdda4</vt:lpwstr>
  </property>
  <property fmtid="{D5CDD505-2E9C-101B-9397-08002B2CF9AE}" pid="7" name="MSIP_Label_0d28e344-bb15-459b-97fd-14fa06bc1052_ActionId">
    <vt:lpwstr>9c61d1d6-a54c-4fbe-9541-d858b7fd8bbe</vt:lpwstr>
  </property>
  <property fmtid="{D5CDD505-2E9C-101B-9397-08002B2CF9AE}" pid="8" name="MSIP_Label_0d28e344-bb15-459b-97fd-14fa06bc1052_ContentBits">
    <vt:lpwstr>2</vt:lpwstr>
  </property>
</Properties>
</file>